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425" windowHeight="5655" activeTab="0"/>
  </bookViews>
  <sheets>
    <sheet name="tabuľka  c 1 2 3 4" sheetId="1" r:id="rId1"/>
  </sheets>
  <definedNames>
    <definedName name="_xlnm.Print_Area" localSheetId="0">'tabuľka  c 1 2 3 4'!$A$1:$F$154</definedName>
  </definedNames>
  <calcPr fullCalcOnLoad="1"/>
</workbook>
</file>

<file path=xl/sharedStrings.xml><?xml version="1.0" encoding="utf-8"?>
<sst xmlns="http://schemas.openxmlformats.org/spreadsheetml/2006/main" count="578" uniqueCount="154">
  <si>
    <t>Žiadateľ</t>
  </si>
  <si>
    <t>Kód ITMS</t>
  </si>
  <si>
    <t>1 Infraštruktúra</t>
  </si>
  <si>
    <t>P. č.</t>
  </si>
  <si>
    <t xml:space="preserve">Prioritná os:                                     </t>
  </si>
  <si>
    <t>Opatrenie :</t>
  </si>
  <si>
    <t xml:space="preserve">Kód výzvy:                                       </t>
  </si>
  <si>
    <t>Názov žiadosti o NFP</t>
  </si>
  <si>
    <t>Žiadaný 
NFP</t>
  </si>
  <si>
    <t>Žiadané 
celkové oprávnené výdavky</t>
  </si>
  <si>
    <t>Interný hodnotiteľ</t>
  </si>
  <si>
    <t>Externý hodnotiteľ</t>
  </si>
  <si>
    <t xml:space="preserve">Podpis: </t>
  </si>
  <si>
    <t>1.1 Regenerácia sídiel</t>
  </si>
  <si>
    <t>2</t>
  </si>
  <si>
    <t>3</t>
  </si>
  <si>
    <t>1</t>
  </si>
  <si>
    <t>Revitalizácia verejného priestranstva Malacky (Juh) – lokalita pri Maline</t>
  </si>
  <si>
    <t>Zóna Juh – Malacky – Obnova verejných priestorov</t>
  </si>
  <si>
    <t>Rekonštrukcia Materskej školy na Štúrovej ulici v Malackách</t>
  </si>
  <si>
    <t>NFP22310120184</t>
  </si>
  <si>
    <t>NFP22310120185</t>
  </si>
  <si>
    <t>NFP22310120180</t>
  </si>
  <si>
    <t>Malacky</t>
  </si>
  <si>
    <t>ISRMO OPBK – Malacky</t>
  </si>
  <si>
    <t>MČ Rača</t>
  </si>
  <si>
    <t>4</t>
  </si>
  <si>
    <t>5</t>
  </si>
  <si>
    <t>6</t>
  </si>
  <si>
    <t>Obnova materskej školy Plickova ul. 16</t>
  </si>
  <si>
    <t>Vybudovanie zariadenia sociálnych služieb – Denný stacionár pre seniorov, Plickova ul. 18</t>
  </si>
  <si>
    <t>Obnova základnej  školy Tbiliská ul. 4</t>
  </si>
  <si>
    <t>Obnova materskej školy Gelnická ul. 34</t>
  </si>
  <si>
    <t>Obnova materskej školy Tbiliská ul. 2</t>
  </si>
  <si>
    <t>Regenerácia verejného priestranstva – Karpatské námestie</t>
  </si>
  <si>
    <t>ISRMO OPBK – Mestská časť Bratislava – Rača</t>
  </si>
  <si>
    <t>ISRMO OPBK – Mestská časť Bratislava – Nové mesto</t>
  </si>
  <si>
    <t>MČ Nové mesto</t>
  </si>
  <si>
    <t>Rekonštrukcia komunitného centra Ovručská</t>
  </si>
  <si>
    <t>Obnova ZŠ s MŠ  Riazanská</t>
  </si>
  <si>
    <t>Obnova ZŠ s MŠ  Česká</t>
  </si>
  <si>
    <t>Obnova ZŠ s MŠ  Za kasárňou</t>
  </si>
  <si>
    <t>Obnova ZŠ s MŠ Odborárska</t>
  </si>
  <si>
    <t>Revitalizácia verejného priestranstva Rešetková - Osadná</t>
  </si>
  <si>
    <t>Revitalizácia verejného priestranstva - Rekonštrukcia  parku Hálkova</t>
  </si>
  <si>
    <t>7</t>
  </si>
  <si>
    <t>ISRMO OPBK – Pezinok</t>
  </si>
  <si>
    <t>Pezinok</t>
  </si>
  <si>
    <t>ISRMO OPBK – Pezinok - Revitalizácia vychádzkovo-oddychovej zóny Na Bielenisku</t>
  </si>
  <si>
    <t>ISRMO OPBK – Pezinok - Revitalizácia vychádzkovo-oddychovej zóny  L. Novomeského</t>
  </si>
  <si>
    <t>ISRMO OPBK – Pezinok - Rekonštrukcia a modernizácia ZŠ Na Bielenisku</t>
  </si>
  <si>
    <t>ISRMO OPBK – Pezinok - Rekonštrukcia a modernizácia ZŠ Kupeckého 74</t>
  </si>
  <si>
    <t>ISRMO OPBK – Senec</t>
  </si>
  <si>
    <t>Senec</t>
  </si>
  <si>
    <t>Rekonštrukcia a modernizácia Strediska sociálnych služieb v Senci</t>
  </si>
  <si>
    <t>Revitalizácia verejného priestranstva v zóne Západ, Senec</t>
  </si>
  <si>
    <t>Rekonštrukcia a modernizácia Materskej školy Košická v Senci</t>
  </si>
  <si>
    <t>"Rekonštrukcia a modernizácia Základnej školy J.G. Tajovského v Senci."</t>
  </si>
  <si>
    <t>ISRMO OPBK – Mestská časť Bratislava – Staré mesto</t>
  </si>
  <si>
    <t>MČ Staré mesto</t>
  </si>
  <si>
    <t>Rekonštrukcia budovy ZŠ Vazovova</t>
  </si>
  <si>
    <t>Modernizácia MŠ Beskydská</t>
  </si>
  <si>
    <t>Bratislavský samosprávny kraj</t>
  </si>
  <si>
    <t>Rekonštrukcia budovy SŠ Vazovova</t>
  </si>
  <si>
    <t>Modernizácia denného stacionára, Záhrebská 9</t>
  </si>
  <si>
    <t>Revitalizácia Kmeťovho námestia</t>
  </si>
  <si>
    <t>Modernizácia MŠ Vazovova</t>
  </si>
  <si>
    <t>ISRMO OPBK – Mestská časť Bratislava – Vrakuňa a Podunajské Biskupice</t>
  </si>
  <si>
    <t>MČ Vrakuňa</t>
  </si>
  <si>
    <t>Obnova materskej školy Hnilecká ul. – Bratislava</t>
  </si>
  <si>
    <t>Obnova objektu ZŠ na Rajčianskej ul. č. 3, Bratislava – Vrakuňa</t>
  </si>
  <si>
    <t>Obnova Materskej školy Kaméliová Bratislava - Vrakuňa</t>
  </si>
  <si>
    <t>Obnova objektu ZŠ na Žitavskej ul. č. 1 Bratislava - Vrakuňa</t>
  </si>
  <si>
    <t>Sociálno-prevádzková budova, Čiernovodská  25, Bratislava - Vrakuňa</t>
  </si>
  <si>
    <t>Revitalizácia vnútrobloku Slatinská, Bratislava – Vrakuňa</t>
  </si>
  <si>
    <t>NFP22310120203</t>
  </si>
  <si>
    <t>NFP22310120193</t>
  </si>
  <si>
    <t>NFP22310120199</t>
  </si>
  <si>
    <t>NFP22310120201</t>
  </si>
  <si>
    <t>NFP22310120205</t>
  </si>
  <si>
    <t>NFP22310120189</t>
  </si>
  <si>
    <t>NFP22310120200</t>
  </si>
  <si>
    <t>NFP22310120207</t>
  </si>
  <si>
    <t>NFP22310120210</t>
  </si>
  <si>
    <t>NFP22310120208</t>
  </si>
  <si>
    <t>NFP22310120202</t>
  </si>
  <si>
    <t>NFP22310120195</t>
  </si>
  <si>
    <t>NFP22310120197</t>
  </si>
  <si>
    <t>NFP22310120183</t>
  </si>
  <si>
    <t>NFP22310120187</t>
  </si>
  <si>
    <t>NFP22310120188</t>
  </si>
  <si>
    <t>NFP22310120191</t>
  </si>
  <si>
    <t>NFP22310120190</t>
  </si>
  <si>
    <t>NFP22310120181</t>
  </si>
  <si>
    <t>NFP22310120186</t>
  </si>
  <si>
    <t>NFP22310120182</t>
  </si>
  <si>
    <t>NFP22310120192</t>
  </si>
  <si>
    <t>NFP22310120196</t>
  </si>
  <si>
    <t>NFP22310120194</t>
  </si>
  <si>
    <t>NFP22310120206</t>
  </si>
  <si>
    <t>NFP22310120204</t>
  </si>
  <si>
    <t>NFP22310120198</t>
  </si>
  <si>
    <t>NFP22310120212</t>
  </si>
  <si>
    <t>NFP22310120215</t>
  </si>
  <si>
    <t>NFP22310120214</t>
  </si>
  <si>
    <t>NFP22310120213</t>
  </si>
  <si>
    <t>NFP22310120216</t>
  </si>
  <si>
    <t>NFP22310120209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</si>
  <si>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</si>
  <si>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</si>
  <si>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</si>
  <si>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</si>
  <si>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</si>
  <si>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</si>
  <si>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</si>
  <si>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</si>
  <si>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</si>
  <si>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</si>
  <si>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</si>
  <si>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</si>
  <si>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</si>
  <si>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</si>
  <si>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</si>
  <si>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</si>
  <si>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</si>
  <si>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</si>
  <si>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</si>
  <si>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</si>
  <si>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</si>
  <si>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</si>
  <si>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</si>
  <si>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</si>
  <si>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</si>
  <si>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</si>
  <si>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</si>
  <si>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</si>
  <si>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</si>
  <si>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Pavelka</t>
  </si>
  <si>
    <t>Jonášová</t>
  </si>
  <si>
    <t>Patoprstá</t>
  </si>
  <si>
    <t>Kvetková</t>
  </si>
  <si>
    <t>Bruna</t>
  </si>
  <si>
    <t>Holčák</t>
  </si>
  <si>
    <t>Hrišová</t>
  </si>
  <si>
    <t>Novotná</t>
  </si>
  <si>
    <t xml:space="preserve">Holčák </t>
  </si>
  <si>
    <t>Zaťovičová</t>
  </si>
  <si>
    <t>Brinzik</t>
  </si>
  <si>
    <t>Tabuľka č. 1a) Prehľad žiadostí o NFP, ktoré tvoria jednotlivé ISRMO a sú predmetom výberového procesu</t>
  </si>
  <si>
    <t xml:space="preserve">Tabuľka č. 2a) Výsledok aplikácie objektívne overiteľných výberových kritérií vo vzťahu k žiadostiam o NFP, ktoré tvoria jednotlivé ISRMO                </t>
  </si>
  <si>
    <t>Tabuľka č. 3a) Zoznam žiadostí o NFP, ktoré tvoria jednotlivé ISRMO, odporučených na schválenie</t>
  </si>
  <si>
    <t>OPBK/2013/1.1/12-ISRMO</t>
  </si>
  <si>
    <t>OPBK/2013/1.1/12-ISRMO SPOLU</t>
  </si>
  <si>
    <t xml:space="preserve"> Zoznam žiadostí o NFP odporučených na neschválenie z dôvodu nedostatku finančných prostriedkov -Zásobník projektov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</si>
</sst>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Sk&quot;"/>
    <numFmt numFmtId="181" formatCode="#,##0.00\ &quot;Sk&quot;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[$-41B]d\.\ mmmm\ yyyy"/>
    <numFmt numFmtId="186" formatCode="#,##0.0\ &quot;Sk&quot;"/>
    <numFmt numFmtId="187" formatCode="0.000"/>
    <numFmt numFmtId="188" formatCode="0.0"/>
    <numFmt numFmtId="189" formatCode="#,##0.000\ &quot;Sk&quot;"/>
    <numFmt numFmtId="190" formatCode="0.0%"/>
    <numFmt numFmtId="191" formatCode="#,##0.00\ [$€-1]"/>
    <numFmt numFmtId="192" formatCode="#,##0\ [$€-1]"/>
    <numFmt numFmtId="193" formatCode="_-* #,##0.00\ [$€-1]_-;\-* #,##0.00\ [$€-1]_-;_-* &quot;-&quot;??\ [$€-1]_-;_-@_-"/>
    <numFmt numFmtId="194" formatCode="[$-F800]dddd\,\ mmmm\ dd\,\ yyyy"/>
    <numFmt numFmtId="195" formatCode="[$-41B]dd\.\ mmmm\ yyyy"/>
    <numFmt numFmtId="196" formatCode="#,##0.00\ &quot;€&quot;"/>
    <numFmt numFmtId="197" formatCode="#,##0.00_ ;\-#,##0.00\ "/>
  </numFmts>
  <fonts count="49">
    <font>
      <sz val="10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i/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8" applyNumberFormat="0" applyAlignment="0" applyProtection="0"/>
    <xf numFmtId="0" fontId="45" fillId="24" borderId="8" applyNumberFormat="0" applyAlignment="0" applyProtection="0"/>
    <xf numFmtId="0" fontId="46" fillId="24" borderId="9" applyNumberFormat="0" applyAlignment="0" applyProtection="0"/>
    <xf numFmtId="0" fontId="47" fillId="0" borderId="0" applyNumberFormat="0" applyFill="0" applyBorder="0" applyAlignment="0" applyProtection="0"/>
    <xf numFmtId="0" fontId="48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180" fontId="2" fillId="0" borderId="0" xfId="0" applyNumberFormat="1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49" fontId="7" fillId="32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80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49" fontId="8" fillId="32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96" fontId="8" fillId="34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44" fontId="8" fillId="32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49" fontId="7" fillId="35" borderId="10" xfId="0" applyNumberFormat="1" applyFont="1" applyFill="1" applyBorder="1" applyAlignment="1">
      <alignment horizontal="center" vertical="center" wrapText="1"/>
    </xf>
    <xf numFmtId="44" fontId="7" fillId="0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vertical="center" wrapText="1"/>
    </xf>
    <xf numFmtId="44" fontId="7" fillId="35" borderId="10" xfId="0" applyNumberFormat="1" applyFont="1" applyFill="1" applyBorder="1" applyAlignment="1">
      <alignment horizontal="center" vertical="center"/>
    </xf>
    <xf numFmtId="7" fontId="7" fillId="35" borderId="10" xfId="0" applyNumberFormat="1" applyFont="1" applyFill="1" applyBorder="1" applyAlignment="1">
      <alignment horizontal="right" vertical="center"/>
    </xf>
    <xf numFmtId="196" fontId="8" fillId="34" borderId="10" xfId="0" applyNumberFormat="1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/>
    </xf>
    <xf numFmtId="0" fontId="7" fillId="35" borderId="0" xfId="0" applyFont="1" applyFill="1" applyAlignment="1">
      <alignment vertical="center"/>
    </xf>
    <xf numFmtId="49" fontId="8" fillId="32" borderId="11" xfId="0" applyNumberFormat="1" applyFont="1" applyFill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49" fontId="10" fillId="0" borderId="0" xfId="0" applyNumberFormat="1" applyFont="1" applyFill="1" applyAlignment="1">
      <alignment/>
    </xf>
    <xf numFmtId="196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 horizontal="center" wrapText="1"/>
    </xf>
    <xf numFmtId="14" fontId="1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/>
    </xf>
    <xf numFmtId="49" fontId="7" fillId="32" borderId="10" xfId="0" applyNumberFormat="1" applyFont="1" applyFill="1" applyBorder="1" applyAlignment="1">
      <alignment horizontal="center" vertical="center" wrapText="1"/>
    </xf>
    <xf numFmtId="196" fontId="8" fillId="32" borderId="10" xfId="0" applyNumberFormat="1" applyFont="1" applyFill="1" applyBorder="1" applyAlignment="1">
      <alignment horizontal="center" vertical="center" wrapText="1"/>
    </xf>
    <xf numFmtId="196" fontId="8" fillId="34" borderId="10" xfId="0" applyNumberFormat="1" applyFont="1" applyFill="1" applyBorder="1" applyAlignment="1">
      <alignment horizontal="center" vertical="center"/>
    </xf>
    <xf numFmtId="44" fontId="8" fillId="32" borderId="10" xfId="0" applyNumberFormat="1" applyFont="1" applyFill="1" applyBorder="1" applyAlignment="1">
      <alignment horizontal="center" vertical="center" wrapText="1"/>
    </xf>
    <xf numFmtId="44" fontId="7" fillId="35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" fillId="36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13" fillId="0" borderId="12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14" xfId="0" applyFont="1" applyFill="1" applyBorder="1" applyAlignment="1">
      <alignment horizontal="left" vertical="center"/>
    </xf>
    <xf numFmtId="180" fontId="10" fillId="0" borderId="0" xfId="0" applyNumberFormat="1" applyFont="1" applyFill="1" applyAlignment="1">
      <alignment horizontal="left" wrapText="1"/>
    </xf>
    <xf numFmtId="180" fontId="9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771525</xdr:colOff>
      <xdr:row>1</xdr:row>
      <xdr:rowOff>0</xdr:rowOff>
    </xdr:to>
    <xdr:pic>
      <xdr:nvPicPr>
        <xdr:cNvPr id="1" name="Picture 21" descr="OPBK_log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9335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1581150</xdr:colOff>
      <xdr:row>0</xdr:row>
      <xdr:rowOff>104775</xdr:rowOff>
    </xdr:from>
    <xdr:to>
      <xdr:col>5</xdr:col>
      <xdr:colOff>2428875</xdr:colOff>
      <xdr:row>0</xdr:row>
      <xdr:rowOff>676275</xdr:rowOff>
    </xdr:to>
    <xdr:pic>
      <xdr:nvPicPr>
        <xdr:cNvPr id="2" name="Picture 22" descr="logo_EU_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40025" y="104775"/>
          <a:ext cx="847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4"/>
  <sheetViews>
    <sheetView tabSelected="1" view="pageBreakPreview" zoomScale="60" zoomScaleNormal="80" zoomScalePageLayoutView="0" workbookViewId="0" topLeftCell="A1">
      <selection activeCell="C132" sqref="C132"/>
    </sheetView>
  </sheetViews>
  <sheetFormatPr defaultColWidth="9.140625" defaultRowHeight="12.75"/>
  <cols>
    <col min="1" max="1" width="17.57421875" style="1" customWidth="1"/>
    <col min="2" max="2" width="40.28125" style="2" customWidth="1"/>
    <col min="3" max="3" width="76.140625" style="11" customWidth="1"/>
    <col min="4" max="4" width="33.421875" style="2" customWidth="1"/>
    <col min="5" max="5" width="40.421875" style="4" customWidth="1"/>
    <col min="6" max="6" width="39.57421875" style="4" customWidth="1"/>
    <col min="7" max="16384" width="9.140625" style="1" customWidth="1"/>
  </cols>
  <sheetData>
    <row r="1" spans="1:6" s="7" customFormat="1" ht="92.25" customHeight="1">
      <c r="A1" s="73"/>
      <c r="B1" s="73"/>
      <c r="C1" s="73"/>
      <c r="D1" s="73"/>
      <c r="E1" s="73"/>
      <c r="F1" s="73"/>
    </row>
    <row r="2" spans="1:6" ht="20.25" hidden="1">
      <c r="A2" s="3"/>
      <c r="B2" s="3"/>
      <c r="C2" s="6"/>
      <c r="D2" s="3"/>
      <c r="E2" s="3"/>
      <c r="F2" s="3"/>
    </row>
    <row r="3" spans="1:6" s="15" customFormat="1" ht="20.25">
      <c r="A3" s="12" t="s">
        <v>4</v>
      </c>
      <c r="B3" s="13"/>
      <c r="C3" s="12"/>
      <c r="D3" s="70" t="s">
        <v>2</v>
      </c>
      <c r="E3" s="5"/>
      <c r="F3" s="5"/>
    </row>
    <row r="4" spans="1:6" s="15" customFormat="1" ht="20.25">
      <c r="A4" s="12" t="s">
        <v>5</v>
      </c>
      <c r="B4" s="13"/>
      <c r="C4" s="12"/>
      <c r="D4" s="68" t="s">
        <v>13</v>
      </c>
      <c r="E4" s="5"/>
      <c r="F4" s="5"/>
    </row>
    <row r="5" spans="1:6" s="15" customFormat="1" ht="20.25">
      <c r="A5" s="16" t="s">
        <v>6</v>
      </c>
      <c r="B5" s="17"/>
      <c r="C5" s="16"/>
      <c r="D5" s="69" t="s">
        <v>151</v>
      </c>
      <c r="E5" s="18"/>
      <c r="F5" s="18"/>
    </row>
    <row r="6" spans="1:6" s="20" customFormat="1" ht="20.25">
      <c r="A6" s="18"/>
      <c r="B6" s="18"/>
      <c r="C6" s="19"/>
      <c r="D6" s="18"/>
      <c r="E6" s="18"/>
      <c r="F6" s="18"/>
    </row>
    <row r="7" spans="1:6" s="20" customFormat="1" ht="26.25" customHeight="1" hidden="1">
      <c r="A7" s="80" t="s">
        <v>148</v>
      </c>
      <c r="B7" s="80"/>
      <c r="C7" s="80"/>
      <c r="D7" s="80"/>
      <c r="E7" s="80"/>
      <c r="F7" s="80"/>
    </row>
    <row r="8" spans="1:6" s="23" customFormat="1" ht="81" customHeight="1" hidden="1">
      <c r="A8" s="21" t="s">
        <v>3</v>
      </c>
      <c r="B8" s="21" t="s">
        <v>0</v>
      </c>
      <c r="C8" s="22" t="s">
        <v>7</v>
      </c>
      <c r="D8" s="21" t="s">
        <v>1</v>
      </c>
      <c r="E8" s="21" t="s">
        <v>10</v>
      </c>
      <c r="F8" s="21" t="s">
        <v>11</v>
      </c>
    </row>
    <row r="9" spans="1:8" s="15" customFormat="1" ht="27.75" customHeight="1" hidden="1">
      <c r="A9" s="63"/>
      <c r="B9" s="10"/>
      <c r="C9" s="24" t="s">
        <v>24</v>
      </c>
      <c r="D9" s="9"/>
      <c r="E9" s="9"/>
      <c r="F9" s="9"/>
      <c r="H9" s="25"/>
    </row>
    <row r="10" spans="1:8" s="15" customFormat="1" ht="30" customHeight="1" hidden="1">
      <c r="A10" s="26" t="s">
        <v>16</v>
      </c>
      <c r="B10" s="26" t="s">
        <v>23</v>
      </c>
      <c r="C10" s="27" t="s">
        <v>17</v>
      </c>
      <c r="D10" s="28" t="s">
        <v>20</v>
      </c>
      <c r="E10" s="26" t="s">
        <v>137</v>
      </c>
      <c r="F10" s="26" t="s">
        <v>138</v>
      </c>
      <c r="H10" s="25"/>
    </row>
    <row r="11" spans="1:8" s="15" customFormat="1" ht="30" customHeight="1" hidden="1">
      <c r="A11" s="26" t="s">
        <v>14</v>
      </c>
      <c r="B11" s="26" t="s">
        <v>23</v>
      </c>
      <c r="C11" s="27" t="s">
        <v>18</v>
      </c>
      <c r="D11" s="28" t="s">
        <v>21</v>
      </c>
      <c r="E11" s="26" t="s">
        <v>137</v>
      </c>
      <c r="F11" s="26" t="s">
        <v>138</v>
      </c>
      <c r="H11" s="25"/>
    </row>
    <row r="12" spans="1:8" s="15" customFormat="1" ht="30" customHeight="1" hidden="1">
      <c r="A12" s="26" t="s">
        <v>15</v>
      </c>
      <c r="B12" s="26" t="s">
        <v>23</v>
      </c>
      <c r="C12" s="27" t="s">
        <v>19</v>
      </c>
      <c r="D12" s="28" t="s">
        <v>22</v>
      </c>
      <c r="E12" s="26" t="s">
        <v>137</v>
      </c>
      <c r="F12" s="26" t="s">
        <v>138</v>
      </c>
      <c r="H12" s="25"/>
    </row>
    <row r="13" spans="1:8" s="15" customFormat="1" ht="27.75" customHeight="1" hidden="1">
      <c r="A13" s="63"/>
      <c r="B13" s="63"/>
      <c r="C13" s="24" t="s">
        <v>35</v>
      </c>
      <c r="D13" s="9"/>
      <c r="E13" s="9"/>
      <c r="F13" s="9"/>
      <c r="H13" s="25"/>
    </row>
    <row r="14" spans="1:8" s="15" customFormat="1" ht="30" customHeight="1" hidden="1">
      <c r="A14" s="26" t="s">
        <v>26</v>
      </c>
      <c r="B14" s="26" t="s">
        <v>25</v>
      </c>
      <c r="C14" s="27" t="s">
        <v>29</v>
      </c>
      <c r="D14" s="26" t="s">
        <v>75</v>
      </c>
      <c r="E14" s="26" t="s">
        <v>137</v>
      </c>
      <c r="F14" s="26" t="s">
        <v>139</v>
      </c>
      <c r="H14" s="25"/>
    </row>
    <row r="15" spans="1:8" s="15" customFormat="1" ht="30" customHeight="1" hidden="1">
      <c r="A15" s="26" t="s">
        <v>27</v>
      </c>
      <c r="B15" s="26" t="s">
        <v>25</v>
      </c>
      <c r="C15" s="27" t="s">
        <v>30</v>
      </c>
      <c r="D15" s="26" t="s">
        <v>76</v>
      </c>
      <c r="E15" s="26" t="s">
        <v>137</v>
      </c>
      <c r="F15" s="26" t="s">
        <v>139</v>
      </c>
      <c r="H15" s="25"/>
    </row>
    <row r="16" spans="1:8" s="15" customFormat="1" ht="30" customHeight="1" hidden="1">
      <c r="A16" s="26" t="s">
        <v>28</v>
      </c>
      <c r="B16" s="26" t="s">
        <v>25</v>
      </c>
      <c r="C16" s="27" t="s">
        <v>31</v>
      </c>
      <c r="D16" s="26" t="s">
        <v>77</v>
      </c>
      <c r="E16" s="26" t="s">
        <v>137</v>
      </c>
      <c r="F16" s="26" t="s">
        <v>139</v>
      </c>
      <c r="H16" s="25"/>
    </row>
    <row r="17" spans="1:8" s="15" customFormat="1" ht="30" customHeight="1" hidden="1">
      <c r="A17" s="26" t="s">
        <v>45</v>
      </c>
      <c r="B17" s="26" t="s">
        <v>25</v>
      </c>
      <c r="C17" s="27" t="s">
        <v>32</v>
      </c>
      <c r="D17" s="26" t="s">
        <v>78</v>
      </c>
      <c r="E17" s="26" t="s">
        <v>137</v>
      </c>
      <c r="F17" s="26" t="s">
        <v>139</v>
      </c>
      <c r="H17" s="25"/>
    </row>
    <row r="18" spans="1:8" s="15" customFormat="1" ht="30" customHeight="1" hidden="1">
      <c r="A18" s="26" t="s">
        <v>108</v>
      </c>
      <c r="B18" s="26" t="s">
        <v>25</v>
      </c>
      <c r="C18" s="27" t="s">
        <v>33</v>
      </c>
      <c r="D18" s="26" t="s">
        <v>79</v>
      </c>
      <c r="E18" s="26" t="s">
        <v>137</v>
      </c>
      <c r="F18" s="26" t="s">
        <v>139</v>
      </c>
      <c r="H18" s="25"/>
    </row>
    <row r="19" spans="1:8" s="15" customFormat="1" ht="30" customHeight="1" hidden="1">
      <c r="A19" s="26" t="s">
        <v>109</v>
      </c>
      <c r="B19" s="26" t="s">
        <v>25</v>
      </c>
      <c r="C19" s="27" t="s">
        <v>34</v>
      </c>
      <c r="D19" s="26" t="s">
        <v>80</v>
      </c>
      <c r="E19" s="26" t="s">
        <v>137</v>
      </c>
      <c r="F19" s="26" t="s">
        <v>139</v>
      </c>
      <c r="H19" s="25"/>
    </row>
    <row r="20" spans="1:8" s="15" customFormat="1" ht="27.75" customHeight="1" hidden="1">
      <c r="A20" s="63"/>
      <c r="B20" s="10"/>
      <c r="C20" s="24" t="s">
        <v>36</v>
      </c>
      <c r="D20" s="9"/>
      <c r="E20" s="9"/>
      <c r="F20" s="9"/>
      <c r="H20" s="25"/>
    </row>
    <row r="21" spans="1:8" s="15" customFormat="1" ht="30" customHeight="1" hidden="1">
      <c r="A21" s="26" t="s">
        <v>110</v>
      </c>
      <c r="B21" s="26" t="s">
        <v>37</v>
      </c>
      <c r="C21" s="27" t="s">
        <v>38</v>
      </c>
      <c r="D21" s="26" t="s">
        <v>81</v>
      </c>
      <c r="E21" s="26" t="s">
        <v>140</v>
      </c>
      <c r="F21" s="26" t="s">
        <v>141</v>
      </c>
      <c r="H21" s="25"/>
    </row>
    <row r="22" spans="1:8" s="15" customFormat="1" ht="30" customHeight="1" hidden="1">
      <c r="A22" s="26" t="s">
        <v>111</v>
      </c>
      <c r="B22" s="26" t="s">
        <v>37</v>
      </c>
      <c r="C22" s="27" t="s">
        <v>39</v>
      </c>
      <c r="D22" s="26" t="s">
        <v>82</v>
      </c>
      <c r="E22" s="26" t="s">
        <v>140</v>
      </c>
      <c r="F22" s="26" t="s">
        <v>141</v>
      </c>
      <c r="H22" s="25"/>
    </row>
    <row r="23" spans="1:8" s="15" customFormat="1" ht="30" customHeight="1" hidden="1">
      <c r="A23" s="26" t="s">
        <v>112</v>
      </c>
      <c r="B23" s="26" t="s">
        <v>37</v>
      </c>
      <c r="C23" s="27" t="s">
        <v>40</v>
      </c>
      <c r="D23" s="26" t="s">
        <v>83</v>
      </c>
      <c r="E23" s="26" t="s">
        <v>140</v>
      </c>
      <c r="F23" s="26" t="s">
        <v>141</v>
      </c>
      <c r="H23" s="25"/>
    </row>
    <row r="24" spans="1:8" s="15" customFormat="1" ht="30" customHeight="1" hidden="1">
      <c r="A24" s="26" t="s">
        <v>113</v>
      </c>
      <c r="B24" s="26" t="s">
        <v>37</v>
      </c>
      <c r="C24" s="27" t="s">
        <v>41</v>
      </c>
      <c r="D24" s="26" t="s">
        <v>84</v>
      </c>
      <c r="E24" s="26" t="s">
        <v>140</v>
      </c>
      <c r="F24" s="26" t="s">
        <v>141</v>
      </c>
      <c r="H24" s="25"/>
    </row>
    <row r="25" spans="1:8" s="15" customFormat="1" ht="30" customHeight="1" hidden="1">
      <c r="A25" s="26" t="s">
        <v>114</v>
      </c>
      <c r="B25" s="26" t="s">
        <v>37</v>
      </c>
      <c r="C25" s="27" t="s">
        <v>42</v>
      </c>
      <c r="D25" s="26" t="s">
        <v>85</v>
      </c>
      <c r="E25" s="26" t="s">
        <v>140</v>
      </c>
      <c r="F25" s="26" t="s">
        <v>141</v>
      </c>
      <c r="H25" s="25"/>
    </row>
    <row r="26" spans="1:8" s="15" customFormat="1" ht="30" customHeight="1" hidden="1">
      <c r="A26" s="26" t="s">
        <v>115</v>
      </c>
      <c r="B26" s="26" t="s">
        <v>37</v>
      </c>
      <c r="C26" s="27" t="s">
        <v>43</v>
      </c>
      <c r="D26" s="26" t="s">
        <v>86</v>
      </c>
      <c r="E26" s="26" t="s">
        <v>140</v>
      </c>
      <c r="F26" s="26" t="s">
        <v>141</v>
      </c>
      <c r="H26" s="25"/>
    </row>
    <row r="27" spans="1:8" s="15" customFormat="1" ht="30" customHeight="1" hidden="1">
      <c r="A27" s="26" t="s">
        <v>116</v>
      </c>
      <c r="B27" s="26" t="s">
        <v>37</v>
      </c>
      <c r="C27" s="27" t="s">
        <v>44</v>
      </c>
      <c r="D27" s="26" t="s">
        <v>87</v>
      </c>
      <c r="E27" s="26" t="s">
        <v>140</v>
      </c>
      <c r="F27" s="26" t="s">
        <v>141</v>
      </c>
      <c r="H27" s="25"/>
    </row>
    <row r="28" spans="1:8" s="15" customFormat="1" ht="27.75" customHeight="1" hidden="1">
      <c r="A28" s="63"/>
      <c r="B28" s="63"/>
      <c r="C28" s="24" t="s">
        <v>46</v>
      </c>
      <c r="D28" s="9"/>
      <c r="E28" s="9"/>
      <c r="F28" s="9"/>
      <c r="G28" s="30"/>
      <c r="H28" s="25"/>
    </row>
    <row r="29" spans="1:8" s="15" customFormat="1" ht="30" customHeight="1" hidden="1">
      <c r="A29" s="26" t="s">
        <v>117</v>
      </c>
      <c r="B29" s="26" t="s">
        <v>47</v>
      </c>
      <c r="C29" s="27" t="s">
        <v>48</v>
      </c>
      <c r="D29" s="26" t="s">
        <v>88</v>
      </c>
      <c r="E29" s="26" t="s">
        <v>142</v>
      </c>
      <c r="F29" s="26" t="s">
        <v>143</v>
      </c>
      <c r="H29" s="25"/>
    </row>
    <row r="30" spans="1:8" s="15" customFormat="1" ht="30" customHeight="1" hidden="1">
      <c r="A30" s="26" t="s">
        <v>118</v>
      </c>
      <c r="B30" s="26" t="s">
        <v>47</v>
      </c>
      <c r="C30" s="27" t="s">
        <v>49</v>
      </c>
      <c r="D30" s="26" t="s">
        <v>89</v>
      </c>
      <c r="E30" s="26" t="s">
        <v>142</v>
      </c>
      <c r="F30" s="26" t="s">
        <v>143</v>
      </c>
      <c r="H30" s="25"/>
    </row>
    <row r="31" spans="1:8" s="15" customFormat="1" ht="30" customHeight="1" hidden="1">
      <c r="A31" s="26" t="s">
        <v>119</v>
      </c>
      <c r="B31" s="26" t="s">
        <v>47</v>
      </c>
      <c r="C31" s="27" t="s">
        <v>50</v>
      </c>
      <c r="D31" s="26" t="s">
        <v>90</v>
      </c>
      <c r="E31" s="26" t="s">
        <v>142</v>
      </c>
      <c r="F31" s="26" t="s">
        <v>143</v>
      </c>
      <c r="H31" s="25"/>
    </row>
    <row r="32" spans="1:8" s="15" customFormat="1" ht="30" customHeight="1" hidden="1">
      <c r="A32" s="26" t="s">
        <v>120</v>
      </c>
      <c r="B32" s="26" t="s">
        <v>47</v>
      </c>
      <c r="C32" s="27" t="s">
        <v>51</v>
      </c>
      <c r="D32" s="26" t="s">
        <v>91</v>
      </c>
      <c r="E32" s="26" t="s">
        <v>142</v>
      </c>
      <c r="F32" s="26" t="s">
        <v>143</v>
      </c>
      <c r="H32" s="25"/>
    </row>
    <row r="33" spans="1:8" s="15" customFormat="1" ht="27.75" customHeight="1" hidden="1">
      <c r="A33" s="63"/>
      <c r="B33" s="63"/>
      <c r="C33" s="24" t="s">
        <v>52</v>
      </c>
      <c r="D33" s="9"/>
      <c r="E33" s="9"/>
      <c r="F33" s="9"/>
      <c r="H33" s="25"/>
    </row>
    <row r="34" spans="1:8" s="15" customFormat="1" ht="30" customHeight="1" hidden="1">
      <c r="A34" s="26" t="s">
        <v>121</v>
      </c>
      <c r="B34" s="26" t="s">
        <v>53</v>
      </c>
      <c r="C34" s="27" t="s">
        <v>54</v>
      </c>
      <c r="D34" s="26" t="s">
        <v>92</v>
      </c>
      <c r="E34" s="26" t="s">
        <v>140</v>
      </c>
      <c r="F34" s="26" t="s">
        <v>144</v>
      </c>
      <c r="H34" s="25"/>
    </row>
    <row r="35" spans="1:8" s="15" customFormat="1" ht="30" customHeight="1" hidden="1">
      <c r="A35" s="26" t="s">
        <v>122</v>
      </c>
      <c r="B35" s="26" t="s">
        <v>53</v>
      </c>
      <c r="C35" s="27" t="s">
        <v>55</v>
      </c>
      <c r="D35" s="26" t="s">
        <v>93</v>
      </c>
      <c r="E35" s="26" t="s">
        <v>140</v>
      </c>
      <c r="F35" s="26" t="s">
        <v>144</v>
      </c>
      <c r="H35" s="25"/>
    </row>
    <row r="36" spans="1:8" s="15" customFormat="1" ht="30" customHeight="1" hidden="1">
      <c r="A36" s="26" t="s">
        <v>123</v>
      </c>
      <c r="B36" s="26" t="s">
        <v>53</v>
      </c>
      <c r="C36" s="27" t="s">
        <v>56</v>
      </c>
      <c r="D36" s="26" t="s">
        <v>94</v>
      </c>
      <c r="E36" s="26" t="s">
        <v>140</v>
      </c>
      <c r="F36" s="26" t="s">
        <v>144</v>
      </c>
      <c r="H36" s="25"/>
    </row>
    <row r="37" spans="1:8" s="15" customFormat="1" ht="30" customHeight="1" hidden="1">
      <c r="A37" s="26" t="s">
        <v>124</v>
      </c>
      <c r="B37" s="26" t="s">
        <v>53</v>
      </c>
      <c r="C37" s="27" t="s">
        <v>57</v>
      </c>
      <c r="D37" s="26" t="s">
        <v>95</v>
      </c>
      <c r="E37" s="26" t="s">
        <v>140</v>
      </c>
      <c r="F37" s="26" t="s">
        <v>144</v>
      </c>
      <c r="H37" s="25"/>
    </row>
    <row r="38" spans="1:8" s="15" customFormat="1" ht="27.75" customHeight="1" hidden="1">
      <c r="A38" s="63"/>
      <c r="B38" s="10"/>
      <c r="C38" s="24" t="s">
        <v>58</v>
      </c>
      <c r="D38" s="9"/>
      <c r="E38" s="9"/>
      <c r="F38" s="9"/>
      <c r="H38" s="25"/>
    </row>
    <row r="39" spans="1:8" s="15" customFormat="1" ht="26.25" customHeight="1" hidden="1">
      <c r="A39" s="26" t="s">
        <v>125</v>
      </c>
      <c r="B39" s="26" t="s">
        <v>59</v>
      </c>
      <c r="C39" s="27" t="s">
        <v>60</v>
      </c>
      <c r="D39" s="26" t="s">
        <v>96</v>
      </c>
      <c r="E39" s="26" t="s">
        <v>145</v>
      </c>
      <c r="F39" s="26" t="s">
        <v>146</v>
      </c>
      <c r="H39" s="25"/>
    </row>
    <row r="40" spans="1:8" s="15" customFormat="1" ht="24" customHeight="1" hidden="1">
      <c r="A40" s="26" t="s">
        <v>126</v>
      </c>
      <c r="B40" s="26" t="s">
        <v>59</v>
      </c>
      <c r="C40" s="27" t="s">
        <v>61</v>
      </c>
      <c r="D40" s="26" t="s">
        <v>97</v>
      </c>
      <c r="E40" s="26" t="s">
        <v>145</v>
      </c>
      <c r="F40" s="26" t="s">
        <v>146</v>
      </c>
      <c r="H40" s="25"/>
    </row>
    <row r="41" spans="1:8" s="15" customFormat="1" ht="30" customHeight="1" hidden="1">
      <c r="A41" s="26" t="s">
        <v>127</v>
      </c>
      <c r="B41" s="26" t="s">
        <v>62</v>
      </c>
      <c r="C41" s="27" t="s">
        <v>63</v>
      </c>
      <c r="D41" s="26" t="s">
        <v>98</v>
      </c>
      <c r="E41" s="26" t="s">
        <v>145</v>
      </c>
      <c r="F41" s="26" t="s">
        <v>146</v>
      </c>
      <c r="H41" s="25"/>
    </row>
    <row r="42" spans="1:8" s="15" customFormat="1" ht="27.75" customHeight="1" hidden="1">
      <c r="A42" s="26" t="s">
        <v>128</v>
      </c>
      <c r="B42" s="26" t="s">
        <v>59</v>
      </c>
      <c r="C42" s="27" t="s">
        <v>64</v>
      </c>
      <c r="D42" s="26" t="s">
        <v>99</v>
      </c>
      <c r="E42" s="26" t="s">
        <v>145</v>
      </c>
      <c r="F42" s="26" t="s">
        <v>146</v>
      </c>
      <c r="H42" s="25"/>
    </row>
    <row r="43" spans="1:8" s="15" customFormat="1" ht="26.25" customHeight="1" hidden="1">
      <c r="A43" s="26" t="s">
        <v>129</v>
      </c>
      <c r="B43" s="26" t="s">
        <v>59</v>
      </c>
      <c r="C43" s="27" t="s">
        <v>65</v>
      </c>
      <c r="D43" s="26" t="s">
        <v>100</v>
      </c>
      <c r="E43" s="26" t="s">
        <v>145</v>
      </c>
      <c r="F43" s="26" t="s">
        <v>146</v>
      </c>
      <c r="H43" s="25"/>
    </row>
    <row r="44" spans="1:8" s="15" customFormat="1" ht="30" customHeight="1" hidden="1">
      <c r="A44" s="26" t="s">
        <v>130</v>
      </c>
      <c r="B44" s="26" t="s">
        <v>59</v>
      </c>
      <c r="C44" s="27" t="s">
        <v>66</v>
      </c>
      <c r="D44" s="26" t="s">
        <v>101</v>
      </c>
      <c r="E44" s="26" t="s">
        <v>145</v>
      </c>
      <c r="F44" s="26" t="s">
        <v>146</v>
      </c>
      <c r="H44" s="25"/>
    </row>
    <row r="45" spans="1:8" s="15" customFormat="1" ht="27.75" customHeight="1" hidden="1">
      <c r="A45" s="63"/>
      <c r="B45" s="63"/>
      <c r="C45" s="24" t="s">
        <v>67</v>
      </c>
      <c r="D45" s="9"/>
      <c r="E45" s="9"/>
      <c r="F45" s="9"/>
      <c r="H45" s="25"/>
    </row>
    <row r="46" spans="1:8" s="15" customFormat="1" ht="30" customHeight="1" hidden="1">
      <c r="A46" s="26" t="s">
        <v>131</v>
      </c>
      <c r="B46" s="26" t="s">
        <v>68</v>
      </c>
      <c r="C46" s="27" t="s">
        <v>69</v>
      </c>
      <c r="D46" s="26" t="s">
        <v>102</v>
      </c>
      <c r="E46" s="26" t="s">
        <v>137</v>
      </c>
      <c r="F46" s="26" t="s">
        <v>147</v>
      </c>
      <c r="H46" s="25"/>
    </row>
    <row r="47" spans="1:8" s="15" customFormat="1" ht="30" customHeight="1" hidden="1">
      <c r="A47" s="26" t="s">
        <v>132</v>
      </c>
      <c r="B47" s="26" t="s">
        <v>68</v>
      </c>
      <c r="C47" s="27" t="s">
        <v>70</v>
      </c>
      <c r="D47" s="26" t="s">
        <v>103</v>
      </c>
      <c r="E47" s="26" t="s">
        <v>137</v>
      </c>
      <c r="F47" s="26" t="s">
        <v>147</v>
      </c>
      <c r="H47" s="25"/>
    </row>
    <row r="48" spans="1:8" s="15" customFormat="1" ht="30" customHeight="1" hidden="1">
      <c r="A48" s="26" t="s">
        <v>133</v>
      </c>
      <c r="B48" s="26" t="s">
        <v>68</v>
      </c>
      <c r="C48" s="27" t="s">
        <v>71</v>
      </c>
      <c r="D48" s="26" t="s">
        <v>104</v>
      </c>
      <c r="E48" s="26" t="s">
        <v>137</v>
      </c>
      <c r="F48" s="26" t="s">
        <v>147</v>
      </c>
      <c r="H48" s="25"/>
    </row>
    <row r="49" spans="1:8" s="15" customFormat="1" ht="30" customHeight="1" hidden="1">
      <c r="A49" s="26" t="s">
        <v>134</v>
      </c>
      <c r="B49" s="26" t="s">
        <v>68</v>
      </c>
      <c r="C49" s="27" t="s">
        <v>72</v>
      </c>
      <c r="D49" s="26" t="s">
        <v>105</v>
      </c>
      <c r="E49" s="26" t="s">
        <v>137</v>
      </c>
      <c r="F49" s="26" t="s">
        <v>147</v>
      </c>
      <c r="H49" s="25"/>
    </row>
    <row r="50" spans="1:8" s="15" customFormat="1" ht="30" customHeight="1" hidden="1">
      <c r="A50" s="26" t="s">
        <v>135</v>
      </c>
      <c r="B50" s="26" t="s">
        <v>68</v>
      </c>
      <c r="C50" s="27" t="s">
        <v>73</v>
      </c>
      <c r="D50" s="26" t="s">
        <v>106</v>
      </c>
      <c r="E50" s="26" t="s">
        <v>137</v>
      </c>
      <c r="F50" s="26" t="s">
        <v>147</v>
      </c>
      <c r="H50" s="25"/>
    </row>
    <row r="51" spans="1:8" s="15" customFormat="1" ht="30" customHeight="1" hidden="1">
      <c r="A51" s="26" t="s">
        <v>136</v>
      </c>
      <c r="B51" s="26" t="s">
        <v>68</v>
      </c>
      <c r="C51" s="27" t="s">
        <v>74</v>
      </c>
      <c r="D51" s="26" t="s">
        <v>107</v>
      </c>
      <c r="E51" s="26" t="s">
        <v>137</v>
      </c>
      <c r="F51" s="26" t="s">
        <v>147</v>
      </c>
      <c r="H51" s="25"/>
    </row>
    <row r="52" spans="1:8" s="25" customFormat="1" ht="27.75" customHeight="1" hidden="1">
      <c r="A52" s="74" t="s">
        <v>152</v>
      </c>
      <c r="B52" s="75"/>
      <c r="C52" s="75"/>
      <c r="D52" s="75"/>
      <c r="E52" s="31"/>
      <c r="F52" s="31"/>
      <c r="H52" s="32"/>
    </row>
    <row r="53" spans="1:8" s="20" customFormat="1" ht="27.75" customHeight="1" hidden="1">
      <c r="A53" s="78" t="s">
        <v>149</v>
      </c>
      <c r="B53" s="78"/>
      <c r="C53" s="78"/>
      <c r="D53" s="78"/>
      <c r="E53" s="78"/>
      <c r="F53" s="78"/>
      <c r="H53" s="33"/>
    </row>
    <row r="54" spans="1:6" s="23" customFormat="1" ht="81" customHeight="1" hidden="1">
      <c r="A54" s="21" t="s">
        <v>3</v>
      </c>
      <c r="B54" s="21" t="s">
        <v>0</v>
      </c>
      <c r="C54" s="22" t="s">
        <v>7</v>
      </c>
      <c r="D54" s="21" t="s">
        <v>1</v>
      </c>
      <c r="E54" s="21" t="s">
        <v>9</v>
      </c>
      <c r="F54" s="21" t="s">
        <v>8</v>
      </c>
    </row>
    <row r="55" spans="1:6" s="35" customFormat="1" ht="27.75" customHeight="1" hidden="1">
      <c r="A55" s="10" t="s">
        <v>16</v>
      </c>
      <c r="B55" s="10"/>
      <c r="C55" s="24" t="s">
        <v>24</v>
      </c>
      <c r="D55" s="9"/>
      <c r="E55" s="34">
        <f>SUM(E56:E58)</f>
        <v>2026558.7599999998</v>
      </c>
      <c r="F55" s="34">
        <f>SUM(F56:F58)</f>
        <v>1925230.83</v>
      </c>
    </row>
    <row r="56" spans="1:8" s="15" customFormat="1" ht="30" customHeight="1" hidden="1">
      <c r="A56" s="26" t="s">
        <v>16</v>
      </c>
      <c r="B56" s="26" t="s">
        <v>23</v>
      </c>
      <c r="C56" s="27" t="s">
        <v>17</v>
      </c>
      <c r="D56" s="26" t="s">
        <v>20</v>
      </c>
      <c r="E56" s="37">
        <v>375075.06</v>
      </c>
      <c r="F56" s="37">
        <f>ROUND(E56*0.95,2)</f>
        <v>356321.31</v>
      </c>
      <c r="G56" s="35"/>
      <c r="H56" s="35"/>
    </row>
    <row r="57" spans="1:8" s="15" customFormat="1" ht="30" customHeight="1" hidden="1">
      <c r="A57" s="26" t="s">
        <v>14</v>
      </c>
      <c r="B57" s="26" t="s">
        <v>23</v>
      </c>
      <c r="C57" s="27" t="s">
        <v>18</v>
      </c>
      <c r="D57" s="26" t="s">
        <v>21</v>
      </c>
      <c r="E57" s="37">
        <v>796183.62</v>
      </c>
      <c r="F57" s="37">
        <f>ROUND(E57*0.95,2)</f>
        <v>756374.44</v>
      </c>
      <c r="G57" s="35"/>
      <c r="H57" s="35"/>
    </row>
    <row r="58" spans="1:6" s="35" customFormat="1" ht="30" customHeight="1" hidden="1">
      <c r="A58" s="36" t="s">
        <v>15</v>
      </c>
      <c r="B58" s="36" t="s">
        <v>23</v>
      </c>
      <c r="C58" s="38" t="s">
        <v>19</v>
      </c>
      <c r="D58" s="26" t="s">
        <v>22</v>
      </c>
      <c r="E58" s="39">
        <v>855300.08</v>
      </c>
      <c r="F58" s="39">
        <f>ROUND(E58*0.95,2)</f>
        <v>812535.08</v>
      </c>
    </row>
    <row r="59" spans="1:6" s="35" customFormat="1" ht="27.75" customHeight="1" hidden="1">
      <c r="A59" s="10" t="s">
        <v>14</v>
      </c>
      <c r="B59" s="63"/>
      <c r="C59" s="24" t="s">
        <v>35</v>
      </c>
      <c r="D59" s="9"/>
      <c r="E59" s="34">
        <f>SUM(E60:E65)</f>
        <v>2622224.67</v>
      </c>
      <c r="F59" s="34">
        <f>SUM(F60:F65)</f>
        <v>2491113.4299999997</v>
      </c>
    </row>
    <row r="60" spans="1:8" s="15" customFormat="1" ht="30" customHeight="1" hidden="1">
      <c r="A60" s="26" t="s">
        <v>16</v>
      </c>
      <c r="B60" s="26" t="s">
        <v>25</v>
      </c>
      <c r="C60" s="27" t="s">
        <v>29</v>
      </c>
      <c r="D60" s="26" t="s">
        <v>75</v>
      </c>
      <c r="E60" s="37">
        <v>385562.93</v>
      </c>
      <c r="F60" s="40">
        <f aca="true" t="shared" si="0" ref="F60:F65">ROUND(E60*0.95,2)</f>
        <v>366284.78</v>
      </c>
      <c r="G60" s="35"/>
      <c r="H60" s="35"/>
    </row>
    <row r="61" spans="1:8" s="15" customFormat="1" ht="30" customHeight="1" hidden="1">
      <c r="A61" s="26" t="s">
        <v>14</v>
      </c>
      <c r="B61" s="26" t="s">
        <v>25</v>
      </c>
      <c r="C61" s="27" t="s">
        <v>30</v>
      </c>
      <c r="D61" s="26" t="s">
        <v>76</v>
      </c>
      <c r="E61" s="37">
        <v>461654.92</v>
      </c>
      <c r="F61" s="40">
        <f t="shared" si="0"/>
        <v>438572.17</v>
      </c>
      <c r="G61" s="35"/>
      <c r="H61" s="35"/>
    </row>
    <row r="62" spans="1:8" s="15" customFormat="1" ht="30" customHeight="1" hidden="1">
      <c r="A62" s="26" t="s">
        <v>15</v>
      </c>
      <c r="B62" s="26" t="s">
        <v>25</v>
      </c>
      <c r="C62" s="27" t="s">
        <v>31</v>
      </c>
      <c r="D62" s="26" t="s">
        <v>77</v>
      </c>
      <c r="E62" s="37">
        <v>573289.14</v>
      </c>
      <c r="F62" s="40">
        <f t="shared" si="0"/>
        <v>544624.68</v>
      </c>
      <c r="G62" s="35"/>
      <c r="H62" s="35"/>
    </row>
    <row r="63" spans="1:8" s="15" customFormat="1" ht="30" customHeight="1" hidden="1">
      <c r="A63" s="26" t="s">
        <v>26</v>
      </c>
      <c r="B63" s="26" t="s">
        <v>25</v>
      </c>
      <c r="C63" s="27" t="s">
        <v>32</v>
      </c>
      <c r="D63" s="26" t="s">
        <v>78</v>
      </c>
      <c r="E63" s="37">
        <v>447496.46</v>
      </c>
      <c r="F63" s="40">
        <f t="shared" si="0"/>
        <v>425121.64</v>
      </c>
      <c r="G63" s="35"/>
      <c r="H63" s="35"/>
    </row>
    <row r="64" spans="1:6" s="35" customFormat="1" ht="30" customHeight="1" hidden="1">
      <c r="A64" s="26" t="s">
        <v>27</v>
      </c>
      <c r="B64" s="26" t="s">
        <v>25</v>
      </c>
      <c r="C64" s="27" t="s">
        <v>33</v>
      </c>
      <c r="D64" s="26" t="s">
        <v>79</v>
      </c>
      <c r="E64" s="37">
        <v>451605.44</v>
      </c>
      <c r="F64" s="40">
        <f t="shared" si="0"/>
        <v>429025.17</v>
      </c>
    </row>
    <row r="65" spans="1:8" s="15" customFormat="1" ht="30" customHeight="1" hidden="1">
      <c r="A65" s="26" t="s">
        <v>28</v>
      </c>
      <c r="B65" s="26" t="s">
        <v>25</v>
      </c>
      <c r="C65" s="27" t="s">
        <v>34</v>
      </c>
      <c r="D65" s="26" t="s">
        <v>80</v>
      </c>
      <c r="E65" s="37">
        <v>302615.78</v>
      </c>
      <c r="F65" s="40">
        <f t="shared" si="0"/>
        <v>287484.99</v>
      </c>
      <c r="G65" s="35"/>
      <c r="H65" s="35"/>
    </row>
    <row r="66" spans="1:8" s="15" customFormat="1" ht="27.75" customHeight="1" hidden="1">
      <c r="A66" s="10" t="s">
        <v>15</v>
      </c>
      <c r="B66" s="10"/>
      <c r="C66" s="24" t="s">
        <v>36</v>
      </c>
      <c r="D66" s="9"/>
      <c r="E66" s="34">
        <f>SUM(E67:E73)</f>
        <v>3936765.43</v>
      </c>
      <c r="F66" s="34">
        <f>SUM(F67:F73)</f>
        <v>3739927.1700000004</v>
      </c>
      <c r="G66" s="35"/>
      <c r="H66" s="35"/>
    </row>
    <row r="67" spans="1:7" s="15" customFormat="1" ht="30" customHeight="1" hidden="1">
      <c r="A67" s="26" t="s">
        <v>16</v>
      </c>
      <c r="B67" s="26" t="s">
        <v>37</v>
      </c>
      <c r="C67" s="27" t="s">
        <v>38</v>
      </c>
      <c r="D67" s="26" t="s">
        <v>81</v>
      </c>
      <c r="E67" s="37">
        <v>301581.77</v>
      </c>
      <c r="F67" s="40">
        <f>ROUND(E67*0.95,2)</f>
        <v>286502.68</v>
      </c>
      <c r="G67" s="35"/>
    </row>
    <row r="68" spans="1:6" s="35" customFormat="1" ht="30" customHeight="1" hidden="1">
      <c r="A68" s="36" t="s">
        <v>14</v>
      </c>
      <c r="B68" s="26" t="s">
        <v>37</v>
      </c>
      <c r="C68" s="27" t="s">
        <v>39</v>
      </c>
      <c r="D68" s="26" t="s">
        <v>82</v>
      </c>
      <c r="E68" s="37">
        <v>550468.46</v>
      </c>
      <c r="F68" s="40">
        <f aca="true" t="shared" si="1" ref="F68:F73">ROUND(E68*0.95,2)</f>
        <v>522945.04</v>
      </c>
    </row>
    <row r="69" spans="1:7" s="15" customFormat="1" ht="30" customHeight="1" hidden="1">
      <c r="A69" s="26" t="s">
        <v>15</v>
      </c>
      <c r="B69" s="26" t="s">
        <v>37</v>
      </c>
      <c r="C69" s="27" t="s">
        <v>40</v>
      </c>
      <c r="D69" s="26" t="s">
        <v>83</v>
      </c>
      <c r="E69" s="37">
        <v>697083.22</v>
      </c>
      <c r="F69" s="40">
        <f t="shared" si="1"/>
        <v>662229.06</v>
      </c>
      <c r="G69" s="35"/>
    </row>
    <row r="70" spans="1:7" s="15" customFormat="1" ht="30" customHeight="1" hidden="1">
      <c r="A70" s="26" t="s">
        <v>26</v>
      </c>
      <c r="B70" s="26" t="s">
        <v>37</v>
      </c>
      <c r="C70" s="27" t="s">
        <v>41</v>
      </c>
      <c r="D70" s="26" t="s">
        <v>84</v>
      </c>
      <c r="E70" s="37">
        <v>809234.63</v>
      </c>
      <c r="F70" s="40">
        <f t="shared" si="1"/>
        <v>768772.9</v>
      </c>
      <c r="G70" s="35"/>
    </row>
    <row r="71" spans="1:7" s="15" customFormat="1" ht="30" customHeight="1" hidden="1">
      <c r="A71" s="26" t="s">
        <v>27</v>
      </c>
      <c r="B71" s="26" t="s">
        <v>37</v>
      </c>
      <c r="C71" s="27" t="s">
        <v>42</v>
      </c>
      <c r="D71" s="26" t="s">
        <v>85</v>
      </c>
      <c r="E71" s="37">
        <v>663392.9</v>
      </c>
      <c r="F71" s="40">
        <f t="shared" si="1"/>
        <v>630223.26</v>
      </c>
      <c r="G71" s="35"/>
    </row>
    <row r="72" spans="1:7" s="15" customFormat="1" ht="30" customHeight="1" hidden="1">
      <c r="A72" s="26" t="s">
        <v>28</v>
      </c>
      <c r="B72" s="26" t="s">
        <v>37</v>
      </c>
      <c r="C72" s="27" t="s">
        <v>43</v>
      </c>
      <c r="D72" s="26" t="s">
        <v>86</v>
      </c>
      <c r="E72" s="37">
        <v>430697.7</v>
      </c>
      <c r="F72" s="40">
        <f t="shared" si="1"/>
        <v>409162.82</v>
      </c>
      <c r="G72" s="35"/>
    </row>
    <row r="73" spans="1:6" s="35" customFormat="1" ht="30" customHeight="1" hidden="1">
      <c r="A73" s="36" t="s">
        <v>45</v>
      </c>
      <c r="B73" s="26" t="s">
        <v>37</v>
      </c>
      <c r="C73" s="27" t="s">
        <v>44</v>
      </c>
      <c r="D73" s="26" t="s">
        <v>87</v>
      </c>
      <c r="E73" s="37">
        <v>484306.75</v>
      </c>
      <c r="F73" s="40">
        <f t="shared" si="1"/>
        <v>460091.41</v>
      </c>
    </row>
    <row r="74" spans="1:7" s="15" customFormat="1" ht="27.75" customHeight="1" hidden="1">
      <c r="A74" s="10" t="s">
        <v>26</v>
      </c>
      <c r="B74" s="63"/>
      <c r="C74" s="24" t="s">
        <v>46</v>
      </c>
      <c r="D74" s="9"/>
      <c r="E74" s="34">
        <f>SUM(E75:E78)</f>
        <v>2217984.62</v>
      </c>
      <c r="F74" s="34">
        <f>SUM(F75:F78)</f>
        <v>2107085.39</v>
      </c>
      <c r="G74" s="35"/>
    </row>
    <row r="75" spans="1:7" s="15" customFormat="1" ht="30" customHeight="1" hidden="1">
      <c r="A75" s="26" t="s">
        <v>16</v>
      </c>
      <c r="B75" s="26" t="s">
        <v>47</v>
      </c>
      <c r="C75" s="27" t="s">
        <v>48</v>
      </c>
      <c r="D75" s="26" t="s">
        <v>88</v>
      </c>
      <c r="E75" s="37">
        <v>241340.76</v>
      </c>
      <c r="F75" s="40">
        <f>ROUND(E75*0.95,2)</f>
        <v>229273.72</v>
      </c>
      <c r="G75" s="35"/>
    </row>
    <row r="76" spans="1:7" s="15" customFormat="1" ht="30" customHeight="1" hidden="1">
      <c r="A76" s="26" t="s">
        <v>14</v>
      </c>
      <c r="B76" s="26" t="s">
        <v>47</v>
      </c>
      <c r="C76" s="27" t="s">
        <v>49</v>
      </c>
      <c r="D76" s="26" t="s">
        <v>89</v>
      </c>
      <c r="E76" s="37">
        <v>428924.44</v>
      </c>
      <c r="F76" s="40">
        <f>ROUND(E76*0.95,2)</f>
        <v>407478.22</v>
      </c>
      <c r="G76" s="35"/>
    </row>
    <row r="77" spans="1:6" s="35" customFormat="1" ht="30" customHeight="1" hidden="1">
      <c r="A77" s="36" t="s">
        <v>15</v>
      </c>
      <c r="B77" s="26" t="s">
        <v>47</v>
      </c>
      <c r="C77" s="27" t="s">
        <v>50</v>
      </c>
      <c r="D77" s="26" t="s">
        <v>90</v>
      </c>
      <c r="E77" s="39">
        <v>549376.38</v>
      </c>
      <c r="F77" s="40">
        <f>ROUND(E77*0.95,2)</f>
        <v>521907.56</v>
      </c>
    </row>
    <row r="78" spans="1:7" s="15" customFormat="1" ht="30" customHeight="1" hidden="1">
      <c r="A78" s="26" t="s">
        <v>26</v>
      </c>
      <c r="B78" s="26" t="s">
        <v>47</v>
      </c>
      <c r="C78" s="27" t="s">
        <v>51</v>
      </c>
      <c r="D78" s="26" t="s">
        <v>91</v>
      </c>
      <c r="E78" s="37">
        <v>998343.04</v>
      </c>
      <c r="F78" s="40">
        <f>ROUND(E78*0.95,2)</f>
        <v>948425.89</v>
      </c>
      <c r="G78" s="35"/>
    </row>
    <row r="79" spans="1:7" s="15" customFormat="1" ht="27.75" customHeight="1" hidden="1">
      <c r="A79" s="10" t="s">
        <v>27</v>
      </c>
      <c r="B79" s="63"/>
      <c r="C79" s="24" t="s">
        <v>52</v>
      </c>
      <c r="D79" s="9"/>
      <c r="E79" s="34">
        <f>SUM(E80:E83)</f>
        <v>2698011.29</v>
      </c>
      <c r="F79" s="34">
        <f>SUM(F80:F83)</f>
        <v>2563110.73</v>
      </c>
      <c r="G79" s="35"/>
    </row>
    <row r="80" spans="1:7" s="15" customFormat="1" ht="30" customHeight="1" hidden="1">
      <c r="A80" s="26" t="s">
        <v>16</v>
      </c>
      <c r="B80" s="26" t="s">
        <v>53</v>
      </c>
      <c r="C80" s="27" t="s">
        <v>54</v>
      </c>
      <c r="D80" s="26" t="s">
        <v>92</v>
      </c>
      <c r="E80" s="37">
        <v>947184.03</v>
      </c>
      <c r="F80" s="40">
        <f>ROUND(E80*0.95,2)</f>
        <v>899824.83</v>
      </c>
      <c r="G80" s="35"/>
    </row>
    <row r="81" spans="1:6" s="35" customFormat="1" ht="30" customHeight="1" hidden="1">
      <c r="A81" s="36" t="s">
        <v>14</v>
      </c>
      <c r="B81" s="26" t="s">
        <v>53</v>
      </c>
      <c r="C81" s="27" t="s">
        <v>55</v>
      </c>
      <c r="D81" s="26" t="s">
        <v>93</v>
      </c>
      <c r="E81" s="39">
        <v>297878.86</v>
      </c>
      <c r="F81" s="40">
        <f>ROUND(E81*0.95,2)</f>
        <v>282984.92</v>
      </c>
    </row>
    <row r="82" spans="1:7" s="15" customFormat="1" ht="30" customHeight="1" hidden="1">
      <c r="A82" s="26" t="s">
        <v>15</v>
      </c>
      <c r="B82" s="26" t="s">
        <v>53</v>
      </c>
      <c r="C82" s="27" t="s">
        <v>56</v>
      </c>
      <c r="D82" s="26" t="s">
        <v>94</v>
      </c>
      <c r="E82" s="37">
        <v>694077.53</v>
      </c>
      <c r="F82" s="40">
        <f>ROUND(E82*0.95,2)</f>
        <v>659373.65</v>
      </c>
      <c r="G82" s="35"/>
    </row>
    <row r="83" spans="1:7" s="15" customFormat="1" ht="30" customHeight="1" hidden="1">
      <c r="A83" s="26" t="s">
        <v>26</v>
      </c>
      <c r="B83" s="26" t="s">
        <v>53</v>
      </c>
      <c r="C83" s="27" t="s">
        <v>57</v>
      </c>
      <c r="D83" s="26" t="s">
        <v>95</v>
      </c>
      <c r="E83" s="37">
        <v>758870.87</v>
      </c>
      <c r="F83" s="40">
        <f>ROUND(E83*0.95,2)</f>
        <v>720927.33</v>
      </c>
      <c r="G83" s="35"/>
    </row>
    <row r="84" spans="1:7" s="15" customFormat="1" ht="27.75" customHeight="1" hidden="1">
      <c r="A84" s="10" t="s">
        <v>28</v>
      </c>
      <c r="B84" s="10"/>
      <c r="C84" s="24" t="s">
        <v>58</v>
      </c>
      <c r="D84" s="9"/>
      <c r="E84" s="34">
        <f>SUM(E85:E90)</f>
        <v>2670842.02</v>
      </c>
      <c r="F84" s="34">
        <f>SUM(F85:F90)</f>
        <v>2537299.9200000004</v>
      </c>
      <c r="G84" s="35"/>
    </row>
    <row r="85" spans="1:6" s="35" customFormat="1" ht="30" customHeight="1" hidden="1">
      <c r="A85" s="36" t="s">
        <v>16</v>
      </c>
      <c r="B85" s="26" t="s">
        <v>59</v>
      </c>
      <c r="C85" s="27" t="s">
        <v>60</v>
      </c>
      <c r="D85" s="26" t="s">
        <v>96</v>
      </c>
      <c r="E85" s="39">
        <v>967182.14</v>
      </c>
      <c r="F85" s="40">
        <f aca="true" t="shared" si="2" ref="F85:F90">ROUND(E85*0.95,2)</f>
        <v>918823.03</v>
      </c>
    </row>
    <row r="86" spans="1:7" s="15" customFormat="1" ht="30" customHeight="1" hidden="1">
      <c r="A86" s="26" t="s">
        <v>14</v>
      </c>
      <c r="B86" s="26" t="s">
        <v>59</v>
      </c>
      <c r="C86" s="27" t="s">
        <v>61</v>
      </c>
      <c r="D86" s="26" t="s">
        <v>97</v>
      </c>
      <c r="E86" s="37">
        <v>300119.99</v>
      </c>
      <c r="F86" s="40">
        <f t="shared" si="2"/>
        <v>285113.99</v>
      </c>
      <c r="G86" s="35"/>
    </row>
    <row r="87" spans="1:7" s="15" customFormat="1" ht="30" customHeight="1" hidden="1">
      <c r="A87" s="26" t="s">
        <v>15</v>
      </c>
      <c r="B87" s="26" t="s">
        <v>62</v>
      </c>
      <c r="C87" s="27" t="s">
        <v>63</v>
      </c>
      <c r="D87" s="26" t="s">
        <v>98</v>
      </c>
      <c r="E87" s="37">
        <v>798860</v>
      </c>
      <c r="F87" s="40">
        <f t="shared" si="2"/>
        <v>758917</v>
      </c>
      <c r="G87" s="35"/>
    </row>
    <row r="88" spans="1:7" s="15" customFormat="1" ht="30" customHeight="1" hidden="1">
      <c r="A88" s="26" t="s">
        <v>26</v>
      </c>
      <c r="B88" s="26" t="s">
        <v>59</v>
      </c>
      <c r="C88" s="27" t="s">
        <v>64</v>
      </c>
      <c r="D88" s="26" t="s">
        <v>99</v>
      </c>
      <c r="E88" s="37">
        <v>103138.68</v>
      </c>
      <c r="F88" s="40">
        <f t="shared" si="2"/>
        <v>97981.75</v>
      </c>
      <c r="G88" s="35"/>
    </row>
    <row r="89" spans="1:7" s="15" customFormat="1" ht="30" customHeight="1" hidden="1">
      <c r="A89" s="26" t="s">
        <v>27</v>
      </c>
      <c r="B89" s="26" t="s">
        <v>59</v>
      </c>
      <c r="C89" s="27" t="s">
        <v>65</v>
      </c>
      <c r="D89" s="26" t="s">
        <v>100</v>
      </c>
      <c r="E89" s="37">
        <v>296002.9</v>
      </c>
      <c r="F89" s="40">
        <f t="shared" si="2"/>
        <v>281202.76</v>
      </c>
      <c r="G89" s="35"/>
    </row>
    <row r="90" spans="1:6" s="35" customFormat="1" ht="30" customHeight="1" hidden="1">
      <c r="A90" s="36" t="s">
        <v>28</v>
      </c>
      <c r="B90" s="26" t="s">
        <v>59</v>
      </c>
      <c r="C90" s="27" t="s">
        <v>66</v>
      </c>
      <c r="D90" s="26" t="s">
        <v>101</v>
      </c>
      <c r="E90" s="39">
        <v>205538.31</v>
      </c>
      <c r="F90" s="40">
        <f t="shared" si="2"/>
        <v>195261.39</v>
      </c>
    </row>
    <row r="91" spans="1:7" s="15" customFormat="1" ht="27.75" customHeight="1" hidden="1">
      <c r="A91" s="10" t="s">
        <v>45</v>
      </c>
      <c r="B91" s="63"/>
      <c r="C91" s="24" t="s">
        <v>67</v>
      </c>
      <c r="D91" s="9"/>
      <c r="E91" s="34">
        <f>SUM(E92:E97)</f>
        <v>1972567.7800000003</v>
      </c>
      <c r="F91" s="34">
        <f>SUM(F92:F97)</f>
        <v>1873939.4</v>
      </c>
      <c r="G91" s="35"/>
    </row>
    <row r="92" spans="1:7" s="15" customFormat="1" ht="30" customHeight="1" hidden="1">
      <c r="A92" s="26" t="s">
        <v>16</v>
      </c>
      <c r="B92" s="26" t="s">
        <v>68</v>
      </c>
      <c r="C92" s="27" t="s">
        <v>69</v>
      </c>
      <c r="D92" s="26" t="s">
        <v>102</v>
      </c>
      <c r="E92" s="37">
        <v>132087.62</v>
      </c>
      <c r="F92" s="40">
        <f aca="true" t="shared" si="3" ref="F92:F97">ROUND(E92*0.95,2)</f>
        <v>125483.24</v>
      </c>
      <c r="G92" s="35"/>
    </row>
    <row r="93" spans="1:7" s="15" customFormat="1" ht="30" customHeight="1" hidden="1">
      <c r="A93" s="26" t="s">
        <v>14</v>
      </c>
      <c r="B93" s="26" t="s">
        <v>68</v>
      </c>
      <c r="C93" s="27" t="s">
        <v>70</v>
      </c>
      <c r="D93" s="26" t="s">
        <v>103</v>
      </c>
      <c r="E93" s="37">
        <v>582882.79</v>
      </c>
      <c r="F93" s="40">
        <f t="shared" si="3"/>
        <v>553738.65</v>
      </c>
      <c r="G93" s="35"/>
    </row>
    <row r="94" spans="1:6" s="35" customFormat="1" ht="30" customHeight="1" hidden="1">
      <c r="A94" s="36" t="s">
        <v>15</v>
      </c>
      <c r="B94" s="26" t="s">
        <v>68</v>
      </c>
      <c r="C94" s="27" t="s">
        <v>71</v>
      </c>
      <c r="D94" s="26" t="s">
        <v>104</v>
      </c>
      <c r="E94" s="39">
        <v>151862.88</v>
      </c>
      <c r="F94" s="40">
        <f t="shared" si="3"/>
        <v>144269.74</v>
      </c>
    </row>
    <row r="95" spans="1:7" s="15" customFormat="1" ht="30" customHeight="1" hidden="1">
      <c r="A95" s="26" t="s">
        <v>26</v>
      </c>
      <c r="B95" s="26" t="s">
        <v>68</v>
      </c>
      <c r="C95" s="27" t="s">
        <v>72</v>
      </c>
      <c r="D95" s="26" t="s">
        <v>105</v>
      </c>
      <c r="E95" s="37">
        <v>818382.24</v>
      </c>
      <c r="F95" s="40">
        <f t="shared" si="3"/>
        <v>777463.13</v>
      </c>
      <c r="G95" s="35"/>
    </row>
    <row r="96" spans="1:7" s="15" customFormat="1" ht="30" customHeight="1" hidden="1">
      <c r="A96" s="26" t="s">
        <v>27</v>
      </c>
      <c r="B96" s="26" t="s">
        <v>68</v>
      </c>
      <c r="C96" s="27" t="s">
        <v>73</v>
      </c>
      <c r="D96" s="26" t="s">
        <v>106</v>
      </c>
      <c r="E96" s="37">
        <v>183357.38</v>
      </c>
      <c r="F96" s="40">
        <f t="shared" si="3"/>
        <v>174189.51</v>
      </c>
      <c r="G96" s="35"/>
    </row>
    <row r="97" spans="1:7" s="15" customFormat="1" ht="30" customHeight="1" hidden="1">
      <c r="A97" s="26" t="s">
        <v>28</v>
      </c>
      <c r="B97" s="26" t="s">
        <v>68</v>
      </c>
      <c r="C97" s="27" t="s">
        <v>74</v>
      </c>
      <c r="D97" s="26" t="s">
        <v>107</v>
      </c>
      <c r="E97" s="37">
        <v>103994.87</v>
      </c>
      <c r="F97" s="40">
        <f t="shared" si="3"/>
        <v>98795.13</v>
      </c>
      <c r="G97" s="35"/>
    </row>
    <row r="98" spans="1:7" s="25" customFormat="1" ht="27.75" customHeight="1" hidden="1">
      <c r="A98" s="74" t="s">
        <v>152</v>
      </c>
      <c r="B98" s="75"/>
      <c r="C98" s="75"/>
      <c r="D98" s="76"/>
      <c r="E98" s="41">
        <f>E55+E59+E66+E74+E79+E84+E91</f>
        <v>18144954.57</v>
      </c>
      <c r="F98" s="41">
        <f>F55+F59+F66+F74+F79+F84+F91</f>
        <v>17237706.87</v>
      </c>
      <c r="G98" s="42"/>
    </row>
    <row r="99" spans="1:7" s="32" customFormat="1" ht="27.75" customHeight="1" hidden="1">
      <c r="A99" s="78" t="s">
        <v>150</v>
      </c>
      <c r="B99" s="78"/>
      <c r="C99" s="78"/>
      <c r="D99" s="78"/>
      <c r="E99" s="78"/>
      <c r="F99" s="78"/>
      <c r="G99" s="43"/>
    </row>
    <row r="100" spans="1:7" s="23" customFormat="1" ht="81" customHeight="1" hidden="1">
      <c r="A100" s="21" t="s">
        <v>3</v>
      </c>
      <c r="B100" s="21" t="s">
        <v>0</v>
      </c>
      <c r="C100" s="22" t="s">
        <v>7</v>
      </c>
      <c r="D100" s="21" t="s">
        <v>1</v>
      </c>
      <c r="E100" s="21" t="s">
        <v>9</v>
      </c>
      <c r="F100" s="21" t="s">
        <v>8</v>
      </c>
      <c r="G100" s="44"/>
    </row>
    <row r="101" spans="1:8" s="15" customFormat="1" ht="27.75" customHeight="1" hidden="1">
      <c r="A101" s="10" t="s">
        <v>16</v>
      </c>
      <c r="B101" s="10"/>
      <c r="C101" s="24" t="s">
        <v>24</v>
      </c>
      <c r="D101" s="9"/>
      <c r="E101" s="34">
        <f>SUM(E102:E104)</f>
        <v>2026558.7599999998</v>
      </c>
      <c r="F101" s="66">
        <f>SUM(F102:F104)</f>
        <v>1925230.83</v>
      </c>
      <c r="G101" s="35"/>
      <c r="H101" s="25"/>
    </row>
    <row r="102" spans="1:8" s="15" customFormat="1" ht="30" customHeight="1" hidden="1">
      <c r="A102" s="29" t="s">
        <v>16</v>
      </c>
      <c r="B102" s="26" t="s">
        <v>23</v>
      </c>
      <c r="C102" s="27" t="s">
        <v>17</v>
      </c>
      <c r="D102" s="28" t="s">
        <v>20</v>
      </c>
      <c r="E102" s="37">
        <v>375075.06</v>
      </c>
      <c r="F102" s="67">
        <f>ROUND(E102*0.95,2)</f>
        <v>356321.31</v>
      </c>
      <c r="G102" s="35"/>
      <c r="H102" s="25"/>
    </row>
    <row r="103" spans="1:8" s="15" customFormat="1" ht="30" customHeight="1" hidden="1">
      <c r="A103" s="29" t="s">
        <v>14</v>
      </c>
      <c r="B103" s="26" t="s">
        <v>23</v>
      </c>
      <c r="C103" s="27" t="s">
        <v>18</v>
      </c>
      <c r="D103" s="28" t="s">
        <v>21</v>
      </c>
      <c r="E103" s="37">
        <v>796183.62</v>
      </c>
      <c r="F103" s="67">
        <f>ROUND(E103*0.95,2)</f>
        <v>756374.44</v>
      </c>
      <c r="G103" s="35"/>
      <c r="H103" s="25"/>
    </row>
    <row r="104" spans="1:8" s="15" customFormat="1" ht="30" customHeight="1" hidden="1">
      <c r="A104" s="29" t="s">
        <v>15</v>
      </c>
      <c r="B104" s="26" t="s">
        <v>23</v>
      </c>
      <c r="C104" s="27" t="s">
        <v>19</v>
      </c>
      <c r="D104" s="28" t="s">
        <v>22</v>
      </c>
      <c r="E104" s="37">
        <v>855300.08</v>
      </c>
      <c r="F104" s="67">
        <f>ROUND(E104*0.95,2)</f>
        <v>812535.08</v>
      </c>
      <c r="G104" s="35"/>
      <c r="H104" s="25"/>
    </row>
    <row r="105" spans="1:8" s="15" customFormat="1" ht="27.75" customHeight="1" hidden="1">
      <c r="A105" s="45" t="s">
        <v>14</v>
      </c>
      <c r="B105" s="63"/>
      <c r="C105" s="24" t="s">
        <v>35</v>
      </c>
      <c r="D105" s="9"/>
      <c r="E105" s="34">
        <f>SUM(E106:E111)</f>
        <v>2622224.67</v>
      </c>
      <c r="F105" s="66">
        <f>SUM(F106:F111)</f>
        <v>2491113.4299999997</v>
      </c>
      <c r="G105" s="35"/>
      <c r="H105" s="25"/>
    </row>
    <row r="106" spans="1:8" s="15" customFormat="1" ht="30" customHeight="1" hidden="1">
      <c r="A106" s="29" t="s">
        <v>16</v>
      </c>
      <c r="B106" s="26" t="s">
        <v>25</v>
      </c>
      <c r="C106" s="27" t="s">
        <v>29</v>
      </c>
      <c r="D106" s="26" t="s">
        <v>75</v>
      </c>
      <c r="E106" s="37">
        <v>385562.93</v>
      </c>
      <c r="F106" s="67">
        <f aca="true" t="shared" si="4" ref="F106:F111">ROUND(E106*0.95,2)</f>
        <v>366284.78</v>
      </c>
      <c r="H106" s="25"/>
    </row>
    <row r="107" spans="1:8" s="15" customFormat="1" ht="30" customHeight="1" hidden="1">
      <c r="A107" s="29" t="s">
        <v>14</v>
      </c>
      <c r="B107" s="26" t="s">
        <v>25</v>
      </c>
      <c r="C107" s="27" t="s">
        <v>30</v>
      </c>
      <c r="D107" s="26" t="s">
        <v>76</v>
      </c>
      <c r="E107" s="37">
        <v>461654.92</v>
      </c>
      <c r="F107" s="67">
        <f t="shared" si="4"/>
        <v>438572.17</v>
      </c>
      <c r="H107" s="25"/>
    </row>
    <row r="108" spans="1:8" s="15" customFormat="1" ht="30" customHeight="1" hidden="1">
      <c r="A108" s="29" t="s">
        <v>15</v>
      </c>
      <c r="B108" s="26" t="s">
        <v>25</v>
      </c>
      <c r="C108" s="27" t="s">
        <v>31</v>
      </c>
      <c r="D108" s="26" t="s">
        <v>77</v>
      </c>
      <c r="E108" s="37">
        <v>573289.14</v>
      </c>
      <c r="F108" s="67">
        <f t="shared" si="4"/>
        <v>544624.68</v>
      </c>
      <c r="H108" s="25"/>
    </row>
    <row r="109" spans="1:8" s="15" customFormat="1" ht="30" customHeight="1" hidden="1">
      <c r="A109" s="29" t="s">
        <v>26</v>
      </c>
      <c r="B109" s="26" t="s">
        <v>25</v>
      </c>
      <c r="C109" s="27" t="s">
        <v>32</v>
      </c>
      <c r="D109" s="26" t="s">
        <v>78</v>
      </c>
      <c r="E109" s="37">
        <v>447496.46</v>
      </c>
      <c r="F109" s="67">
        <f t="shared" si="4"/>
        <v>425121.64</v>
      </c>
      <c r="H109" s="25"/>
    </row>
    <row r="110" spans="1:8" s="15" customFormat="1" ht="30" customHeight="1" hidden="1">
      <c r="A110" s="26" t="s">
        <v>27</v>
      </c>
      <c r="B110" s="26" t="s">
        <v>25</v>
      </c>
      <c r="C110" s="27" t="s">
        <v>33</v>
      </c>
      <c r="D110" s="26" t="s">
        <v>79</v>
      </c>
      <c r="E110" s="37">
        <v>451605.44</v>
      </c>
      <c r="F110" s="67">
        <f t="shared" si="4"/>
        <v>429025.17</v>
      </c>
      <c r="H110" s="25"/>
    </row>
    <row r="111" spans="1:8" s="15" customFormat="1" ht="30" customHeight="1" hidden="1">
      <c r="A111" s="29" t="s">
        <v>28</v>
      </c>
      <c r="B111" s="26" t="s">
        <v>25</v>
      </c>
      <c r="C111" s="27" t="s">
        <v>34</v>
      </c>
      <c r="D111" s="26" t="s">
        <v>80</v>
      </c>
      <c r="E111" s="37">
        <v>302615.78</v>
      </c>
      <c r="F111" s="67">
        <f t="shared" si="4"/>
        <v>287484.99</v>
      </c>
      <c r="H111" s="25"/>
    </row>
    <row r="112" spans="1:8" s="15" customFormat="1" ht="27.75" customHeight="1" hidden="1">
      <c r="A112" s="45" t="s">
        <v>15</v>
      </c>
      <c r="B112" s="10"/>
      <c r="C112" s="24" t="s">
        <v>36</v>
      </c>
      <c r="D112" s="9"/>
      <c r="E112" s="34">
        <f>SUM(E113:E119)</f>
        <v>3936765.43</v>
      </c>
      <c r="F112" s="66">
        <f>SUM(F113:F119)</f>
        <v>3739927.1700000004</v>
      </c>
      <c r="H112" s="25"/>
    </row>
    <row r="113" spans="1:8" s="15" customFormat="1" ht="30" customHeight="1" hidden="1">
      <c r="A113" s="29" t="s">
        <v>16</v>
      </c>
      <c r="B113" s="26" t="s">
        <v>37</v>
      </c>
      <c r="C113" s="27" t="s">
        <v>38</v>
      </c>
      <c r="D113" s="26" t="s">
        <v>81</v>
      </c>
      <c r="E113" s="37">
        <v>301581.77</v>
      </c>
      <c r="F113" s="67">
        <f>ROUND(E113*0.95,2)</f>
        <v>286502.68</v>
      </c>
      <c r="H113" s="25"/>
    </row>
    <row r="114" spans="1:8" s="15" customFormat="1" ht="30" customHeight="1" hidden="1">
      <c r="A114" s="29" t="s">
        <v>14</v>
      </c>
      <c r="B114" s="26" t="s">
        <v>37</v>
      </c>
      <c r="C114" s="27" t="s">
        <v>39</v>
      </c>
      <c r="D114" s="26" t="s">
        <v>82</v>
      </c>
      <c r="E114" s="37">
        <v>550468.46</v>
      </c>
      <c r="F114" s="67">
        <f aca="true" t="shared" si="5" ref="F114:F119">ROUND(E114*0.95,2)</f>
        <v>522945.04</v>
      </c>
      <c r="H114" s="25"/>
    </row>
    <row r="115" spans="1:8" s="15" customFormat="1" ht="30" customHeight="1" hidden="1">
      <c r="A115" s="29" t="s">
        <v>15</v>
      </c>
      <c r="B115" s="26" t="s">
        <v>37</v>
      </c>
      <c r="C115" s="27" t="s">
        <v>40</v>
      </c>
      <c r="D115" s="26" t="s">
        <v>83</v>
      </c>
      <c r="E115" s="37">
        <v>697083.22</v>
      </c>
      <c r="F115" s="67">
        <f t="shared" si="5"/>
        <v>662229.06</v>
      </c>
      <c r="H115" s="25"/>
    </row>
    <row r="116" spans="1:8" s="15" customFormat="1" ht="30" customHeight="1" hidden="1">
      <c r="A116" s="29" t="s">
        <v>26</v>
      </c>
      <c r="B116" s="26" t="s">
        <v>37</v>
      </c>
      <c r="C116" s="27" t="s">
        <v>41</v>
      </c>
      <c r="D116" s="26" t="s">
        <v>84</v>
      </c>
      <c r="E116" s="37">
        <v>809234.63</v>
      </c>
      <c r="F116" s="67">
        <f t="shared" si="5"/>
        <v>768772.9</v>
      </c>
      <c r="H116" s="25"/>
    </row>
    <row r="117" spans="1:8" s="15" customFormat="1" ht="30" customHeight="1" hidden="1">
      <c r="A117" s="29" t="s">
        <v>27</v>
      </c>
      <c r="B117" s="26" t="s">
        <v>37</v>
      </c>
      <c r="C117" s="27" t="s">
        <v>42</v>
      </c>
      <c r="D117" s="26" t="s">
        <v>85</v>
      </c>
      <c r="E117" s="37">
        <v>663392.9</v>
      </c>
      <c r="F117" s="67">
        <f t="shared" si="5"/>
        <v>630223.26</v>
      </c>
      <c r="H117" s="25"/>
    </row>
    <row r="118" spans="1:8" s="15" customFormat="1" ht="30" customHeight="1" hidden="1">
      <c r="A118" s="29" t="s">
        <v>28</v>
      </c>
      <c r="B118" s="26" t="s">
        <v>37</v>
      </c>
      <c r="C118" s="27" t="s">
        <v>43</v>
      </c>
      <c r="D118" s="26" t="s">
        <v>86</v>
      </c>
      <c r="E118" s="37">
        <v>430697.7</v>
      </c>
      <c r="F118" s="67">
        <f t="shared" si="5"/>
        <v>409162.82</v>
      </c>
      <c r="H118" s="25"/>
    </row>
    <row r="119" spans="1:8" s="15" customFormat="1" ht="30" customHeight="1" hidden="1">
      <c r="A119" s="29" t="s">
        <v>45</v>
      </c>
      <c r="B119" s="26" t="s">
        <v>37</v>
      </c>
      <c r="C119" s="27" t="s">
        <v>44</v>
      </c>
      <c r="D119" s="26" t="s">
        <v>87</v>
      </c>
      <c r="E119" s="37">
        <v>484306.75</v>
      </c>
      <c r="F119" s="67">
        <f t="shared" si="5"/>
        <v>460091.41</v>
      </c>
      <c r="H119" s="25"/>
    </row>
    <row r="120" spans="1:8" s="15" customFormat="1" ht="27.75" customHeight="1" hidden="1">
      <c r="A120" s="45" t="s">
        <v>26</v>
      </c>
      <c r="B120" s="63"/>
      <c r="C120" s="24" t="s">
        <v>46</v>
      </c>
      <c r="D120" s="9"/>
      <c r="E120" s="34">
        <f>SUM(E121:E124)</f>
        <v>2217984.62</v>
      </c>
      <c r="F120" s="66">
        <f>SUM(F121:F124)</f>
        <v>2107085.39</v>
      </c>
      <c r="H120" s="25"/>
    </row>
    <row r="121" spans="1:8" s="15" customFormat="1" ht="30" customHeight="1" hidden="1">
      <c r="A121" s="29" t="s">
        <v>16</v>
      </c>
      <c r="B121" s="26" t="s">
        <v>47</v>
      </c>
      <c r="C121" s="27" t="s">
        <v>48</v>
      </c>
      <c r="D121" s="26" t="s">
        <v>88</v>
      </c>
      <c r="E121" s="37">
        <v>241340.76</v>
      </c>
      <c r="F121" s="67">
        <f>ROUND(E121*0.95,2)</f>
        <v>229273.72</v>
      </c>
      <c r="H121" s="25"/>
    </row>
    <row r="122" spans="1:8" s="15" customFormat="1" ht="30" customHeight="1" hidden="1">
      <c r="A122" s="29" t="s">
        <v>14</v>
      </c>
      <c r="B122" s="26" t="s">
        <v>47</v>
      </c>
      <c r="C122" s="27" t="s">
        <v>49</v>
      </c>
      <c r="D122" s="26" t="s">
        <v>89</v>
      </c>
      <c r="E122" s="37">
        <v>428924.44</v>
      </c>
      <c r="F122" s="67">
        <f>ROUND(E122*0.95,2)</f>
        <v>407478.22</v>
      </c>
      <c r="H122" s="25"/>
    </row>
    <row r="123" spans="1:8" s="15" customFormat="1" ht="30" customHeight="1" hidden="1">
      <c r="A123" s="29" t="s">
        <v>15</v>
      </c>
      <c r="B123" s="26" t="s">
        <v>47</v>
      </c>
      <c r="C123" s="27" t="s">
        <v>50</v>
      </c>
      <c r="D123" s="26" t="s">
        <v>90</v>
      </c>
      <c r="E123" s="37">
        <v>549376.38</v>
      </c>
      <c r="F123" s="67">
        <f>ROUND(E123*0.95,2)</f>
        <v>521907.56</v>
      </c>
      <c r="H123" s="25"/>
    </row>
    <row r="124" spans="1:8" s="15" customFormat="1" ht="30" customHeight="1" hidden="1">
      <c r="A124" s="29" t="s">
        <v>26</v>
      </c>
      <c r="B124" s="26" t="s">
        <v>47</v>
      </c>
      <c r="C124" s="27" t="s">
        <v>51</v>
      </c>
      <c r="D124" s="26" t="s">
        <v>91</v>
      </c>
      <c r="E124" s="37">
        <v>998343.04</v>
      </c>
      <c r="F124" s="67">
        <f>ROUND(E124*0.95,2)</f>
        <v>948425.89</v>
      </c>
      <c r="H124" s="25"/>
    </row>
    <row r="125" spans="1:8" s="15" customFormat="1" ht="27.75" customHeight="1" hidden="1">
      <c r="A125" s="46" t="s">
        <v>27</v>
      </c>
      <c r="B125" s="63"/>
      <c r="C125" s="24" t="s">
        <v>52</v>
      </c>
      <c r="D125" s="9"/>
      <c r="E125" s="34">
        <f>SUM(E126:E129)</f>
        <v>2698011.29</v>
      </c>
      <c r="F125" s="66">
        <f>SUM(F126:F129)</f>
        <v>2563110.73</v>
      </c>
      <c r="H125" s="25"/>
    </row>
    <row r="126" spans="1:8" s="15" customFormat="1" ht="30" customHeight="1" hidden="1">
      <c r="A126" s="29" t="s">
        <v>16</v>
      </c>
      <c r="B126" s="26" t="s">
        <v>53</v>
      </c>
      <c r="C126" s="27" t="s">
        <v>54</v>
      </c>
      <c r="D126" s="26" t="s">
        <v>92</v>
      </c>
      <c r="E126" s="37">
        <v>947184.03</v>
      </c>
      <c r="F126" s="67">
        <f>ROUND(E126*0.95,2)</f>
        <v>899824.83</v>
      </c>
      <c r="H126" s="25"/>
    </row>
    <row r="127" spans="1:8" s="15" customFormat="1" ht="30" customHeight="1" hidden="1">
      <c r="A127" s="29" t="s">
        <v>14</v>
      </c>
      <c r="B127" s="26" t="s">
        <v>53</v>
      </c>
      <c r="C127" s="27" t="s">
        <v>55</v>
      </c>
      <c r="D127" s="26" t="s">
        <v>93</v>
      </c>
      <c r="E127" s="37">
        <v>297878.86</v>
      </c>
      <c r="F127" s="67">
        <f>ROUND(E127*0.95,2)</f>
        <v>282984.92</v>
      </c>
      <c r="H127" s="25"/>
    </row>
    <row r="128" spans="1:8" s="15" customFormat="1" ht="30" customHeight="1" hidden="1">
      <c r="A128" s="26" t="s">
        <v>15</v>
      </c>
      <c r="B128" s="26" t="s">
        <v>53</v>
      </c>
      <c r="C128" s="27" t="s">
        <v>56</v>
      </c>
      <c r="D128" s="26" t="s">
        <v>94</v>
      </c>
      <c r="E128" s="37">
        <v>694077.53</v>
      </c>
      <c r="F128" s="67">
        <f>ROUND(E128*0.95,2)</f>
        <v>659373.65</v>
      </c>
      <c r="H128" s="25"/>
    </row>
    <row r="129" spans="1:8" s="15" customFormat="1" ht="30" customHeight="1" hidden="1">
      <c r="A129" s="29" t="s">
        <v>26</v>
      </c>
      <c r="B129" s="26" t="s">
        <v>53</v>
      </c>
      <c r="C129" s="27" t="s">
        <v>57</v>
      </c>
      <c r="D129" s="26" t="s">
        <v>95</v>
      </c>
      <c r="E129" s="37">
        <v>758870.87</v>
      </c>
      <c r="F129" s="67">
        <f>ROUND(E129*0.95,2)</f>
        <v>720927.33</v>
      </c>
      <c r="H129" s="25"/>
    </row>
    <row r="130" spans="1:8" s="25" customFormat="1" ht="27.75" customHeight="1" hidden="1">
      <c r="A130" s="74" t="s">
        <v>152</v>
      </c>
      <c r="B130" s="75"/>
      <c r="C130" s="75"/>
      <c r="D130" s="76"/>
      <c r="E130" s="41">
        <f>E125+E120+E112+E105+E101</f>
        <v>13501544.77</v>
      </c>
      <c r="F130" s="41">
        <f>F125+F120+F112+F105+F101</f>
        <v>12826467.55</v>
      </c>
      <c r="H130" s="15"/>
    </row>
    <row r="131" spans="1:8" s="71" customFormat="1" ht="27.75" customHeight="1">
      <c r="A131" s="77" t="s">
        <v>153</v>
      </c>
      <c r="B131" s="77"/>
      <c r="C131" s="77"/>
      <c r="D131" s="77"/>
      <c r="E131" s="77"/>
      <c r="F131" s="77"/>
      <c r="H131" s="72"/>
    </row>
    <row r="132" spans="1:8" s="23" customFormat="1" ht="81" customHeight="1">
      <c r="A132" s="21" t="s">
        <v>3</v>
      </c>
      <c r="B132" s="21" t="s">
        <v>0</v>
      </c>
      <c r="C132" s="22" t="s">
        <v>7</v>
      </c>
      <c r="D132" s="21" t="s">
        <v>1</v>
      </c>
      <c r="E132" s="21" t="s">
        <v>9</v>
      </c>
      <c r="F132" s="21" t="s">
        <v>8</v>
      </c>
      <c r="H132" s="47"/>
    </row>
    <row r="133" spans="1:8" s="48" customFormat="1" ht="27.75" customHeight="1">
      <c r="A133" s="10" t="s">
        <v>28</v>
      </c>
      <c r="B133" s="10"/>
      <c r="C133" s="24" t="s">
        <v>58</v>
      </c>
      <c r="D133" s="9"/>
      <c r="E133" s="64">
        <f>SUM(E134:E139)</f>
        <v>2670842.02</v>
      </c>
      <c r="F133" s="64">
        <f>SUM(F134:F139)</f>
        <v>2537299.9200000004</v>
      </c>
      <c r="H133" s="49"/>
    </row>
    <row r="134" spans="1:8" s="48" customFormat="1" ht="30" customHeight="1">
      <c r="A134" s="36" t="s">
        <v>16</v>
      </c>
      <c r="B134" s="26" t="s">
        <v>59</v>
      </c>
      <c r="C134" s="27" t="s">
        <v>60</v>
      </c>
      <c r="D134" s="26" t="s">
        <v>96</v>
      </c>
      <c r="E134" s="50">
        <v>967182.14</v>
      </c>
      <c r="F134" s="67">
        <f aca="true" t="shared" si="6" ref="F134:F139">ROUND(E134*0.95,2)</f>
        <v>918823.03</v>
      </c>
      <c r="H134" s="49"/>
    </row>
    <row r="135" spans="1:8" s="48" customFormat="1" ht="30" customHeight="1">
      <c r="A135" s="26" t="s">
        <v>14</v>
      </c>
      <c r="B135" s="26" t="s">
        <v>59</v>
      </c>
      <c r="C135" s="27" t="s">
        <v>61</v>
      </c>
      <c r="D135" s="26" t="s">
        <v>97</v>
      </c>
      <c r="E135" s="50">
        <v>300119.99</v>
      </c>
      <c r="F135" s="67">
        <f t="shared" si="6"/>
        <v>285113.99</v>
      </c>
      <c r="H135" s="49"/>
    </row>
    <row r="136" spans="1:8" s="48" customFormat="1" ht="30" customHeight="1">
      <c r="A136" s="26" t="s">
        <v>15</v>
      </c>
      <c r="B136" s="26" t="s">
        <v>62</v>
      </c>
      <c r="C136" s="27" t="s">
        <v>63</v>
      </c>
      <c r="D136" s="26" t="s">
        <v>98</v>
      </c>
      <c r="E136" s="50">
        <v>798860</v>
      </c>
      <c r="F136" s="67">
        <f t="shared" si="6"/>
        <v>758917</v>
      </c>
      <c r="H136" s="49"/>
    </row>
    <row r="137" spans="1:8" s="48" customFormat="1" ht="30" customHeight="1">
      <c r="A137" s="26" t="s">
        <v>26</v>
      </c>
      <c r="B137" s="26" t="s">
        <v>59</v>
      </c>
      <c r="C137" s="27" t="s">
        <v>64</v>
      </c>
      <c r="D137" s="26" t="s">
        <v>99</v>
      </c>
      <c r="E137" s="50">
        <v>103138.68</v>
      </c>
      <c r="F137" s="67">
        <f t="shared" si="6"/>
        <v>97981.75</v>
      </c>
      <c r="H137" s="49"/>
    </row>
    <row r="138" spans="1:8" s="48" customFormat="1" ht="30" customHeight="1">
      <c r="A138" s="26" t="s">
        <v>27</v>
      </c>
      <c r="B138" s="26" t="s">
        <v>59</v>
      </c>
      <c r="C138" s="27" t="s">
        <v>65</v>
      </c>
      <c r="D138" s="26" t="s">
        <v>100</v>
      </c>
      <c r="E138" s="50">
        <v>296002.9</v>
      </c>
      <c r="F138" s="67">
        <f t="shared" si="6"/>
        <v>281202.76</v>
      </c>
      <c r="H138" s="49"/>
    </row>
    <row r="139" spans="1:8" s="48" customFormat="1" ht="30" customHeight="1">
      <c r="A139" s="36" t="s">
        <v>28</v>
      </c>
      <c r="B139" s="26" t="s">
        <v>59</v>
      </c>
      <c r="C139" s="27" t="s">
        <v>66</v>
      </c>
      <c r="D139" s="26" t="s">
        <v>101</v>
      </c>
      <c r="E139" s="50">
        <v>205538.31</v>
      </c>
      <c r="F139" s="67">
        <f t="shared" si="6"/>
        <v>195261.39</v>
      </c>
      <c r="H139" s="49"/>
    </row>
    <row r="140" spans="1:8" s="48" customFormat="1" ht="27.75" customHeight="1">
      <c r="A140" s="10" t="s">
        <v>45</v>
      </c>
      <c r="B140" s="63"/>
      <c r="C140" s="24" t="s">
        <v>67</v>
      </c>
      <c r="D140" s="9"/>
      <c r="E140" s="64">
        <f>SUM(E141:E146)</f>
        <v>1972567.7800000003</v>
      </c>
      <c r="F140" s="66">
        <f>SUM(F141:F146)</f>
        <v>1873939.4</v>
      </c>
      <c r="H140" s="49"/>
    </row>
    <row r="141" spans="1:8" s="48" customFormat="1" ht="30" customHeight="1">
      <c r="A141" s="26" t="s">
        <v>16</v>
      </c>
      <c r="B141" s="26" t="s">
        <v>68</v>
      </c>
      <c r="C141" s="27" t="s">
        <v>69</v>
      </c>
      <c r="D141" s="26" t="s">
        <v>102</v>
      </c>
      <c r="E141" s="50">
        <v>132087.62</v>
      </c>
      <c r="F141" s="67">
        <f aca="true" t="shared" si="7" ref="F141:F146">ROUND(E141*0.95,2)</f>
        <v>125483.24</v>
      </c>
      <c r="H141" s="49"/>
    </row>
    <row r="142" spans="1:8" s="48" customFormat="1" ht="30" customHeight="1">
      <c r="A142" s="26" t="s">
        <v>14</v>
      </c>
      <c r="B142" s="26" t="s">
        <v>68</v>
      </c>
      <c r="C142" s="27" t="s">
        <v>70</v>
      </c>
      <c r="D142" s="26" t="s">
        <v>103</v>
      </c>
      <c r="E142" s="50">
        <v>582882.79</v>
      </c>
      <c r="F142" s="67">
        <f t="shared" si="7"/>
        <v>553738.65</v>
      </c>
      <c r="H142" s="49"/>
    </row>
    <row r="143" spans="1:8" s="48" customFormat="1" ht="30" customHeight="1">
      <c r="A143" s="36" t="s">
        <v>15</v>
      </c>
      <c r="B143" s="26" t="s">
        <v>68</v>
      </c>
      <c r="C143" s="27" t="s">
        <v>71</v>
      </c>
      <c r="D143" s="26" t="s">
        <v>104</v>
      </c>
      <c r="E143" s="50">
        <v>151862.88</v>
      </c>
      <c r="F143" s="67">
        <f t="shared" si="7"/>
        <v>144269.74</v>
      </c>
      <c r="H143" s="49"/>
    </row>
    <row r="144" spans="1:8" s="48" customFormat="1" ht="30" customHeight="1">
      <c r="A144" s="26" t="s">
        <v>26</v>
      </c>
      <c r="B144" s="26" t="s">
        <v>68</v>
      </c>
      <c r="C144" s="27" t="s">
        <v>72</v>
      </c>
      <c r="D144" s="26" t="s">
        <v>105</v>
      </c>
      <c r="E144" s="50">
        <v>818382.24</v>
      </c>
      <c r="F144" s="67">
        <f t="shared" si="7"/>
        <v>777463.13</v>
      </c>
      <c r="H144" s="49"/>
    </row>
    <row r="145" spans="1:8" s="48" customFormat="1" ht="30" customHeight="1">
      <c r="A145" s="26" t="s">
        <v>27</v>
      </c>
      <c r="B145" s="26" t="s">
        <v>68</v>
      </c>
      <c r="C145" s="27" t="s">
        <v>73</v>
      </c>
      <c r="D145" s="26" t="s">
        <v>106</v>
      </c>
      <c r="E145" s="50">
        <v>183357.38</v>
      </c>
      <c r="F145" s="67">
        <f t="shared" si="7"/>
        <v>174189.51</v>
      </c>
      <c r="H145" s="49"/>
    </row>
    <row r="146" spans="1:8" s="48" customFormat="1" ht="30" customHeight="1">
      <c r="A146" s="26" t="s">
        <v>28</v>
      </c>
      <c r="B146" s="26" t="s">
        <v>68</v>
      </c>
      <c r="C146" s="27" t="s">
        <v>74</v>
      </c>
      <c r="D146" s="26" t="s">
        <v>107</v>
      </c>
      <c r="E146" s="50">
        <v>103994.87</v>
      </c>
      <c r="F146" s="67">
        <f t="shared" si="7"/>
        <v>98795.13</v>
      </c>
      <c r="H146" s="49"/>
    </row>
    <row r="147" spans="1:8" s="25" customFormat="1" ht="27.75" customHeight="1">
      <c r="A147" s="74" t="s">
        <v>152</v>
      </c>
      <c r="B147" s="75"/>
      <c r="C147" s="75"/>
      <c r="D147" s="76"/>
      <c r="E147" s="65">
        <f>E140+E133</f>
        <v>4643409.800000001</v>
      </c>
      <c r="F147" s="65">
        <f>F140+F133</f>
        <v>4411239.32</v>
      </c>
      <c r="H147" s="15"/>
    </row>
    <row r="148" spans="1:6" s="15" customFormat="1" ht="15">
      <c r="A148" s="5"/>
      <c r="B148" s="8"/>
      <c r="C148" s="51"/>
      <c r="D148" s="8"/>
      <c r="E148" s="52"/>
      <c r="F148" s="52"/>
    </row>
    <row r="149" spans="1:8" s="57" customFormat="1" ht="20.25">
      <c r="A149" s="79"/>
      <c r="B149" s="79"/>
      <c r="C149" s="54"/>
      <c r="D149" s="55"/>
      <c r="E149" s="82"/>
      <c r="F149" s="82"/>
      <c r="G149" s="56"/>
      <c r="H149" s="15"/>
    </row>
    <row r="150" spans="2:8" s="57" customFormat="1" ht="61.5" customHeight="1">
      <c r="B150" s="55"/>
      <c r="C150" s="83"/>
      <c r="D150" s="83"/>
      <c r="E150" s="81"/>
      <c r="F150" s="81"/>
      <c r="G150" s="56"/>
      <c r="H150" s="15"/>
    </row>
    <row r="151" spans="2:6" s="15" customFormat="1" ht="19.5" customHeight="1">
      <c r="B151" s="58"/>
      <c r="C151" s="59"/>
      <c r="D151" s="58"/>
      <c r="E151" s="60"/>
      <c r="F151" s="60"/>
    </row>
    <row r="152" spans="1:6" s="15" customFormat="1" ht="20.25">
      <c r="A152" s="79"/>
      <c r="B152" s="79"/>
      <c r="C152" s="61"/>
      <c r="D152" s="58"/>
      <c r="E152" s="61"/>
      <c r="F152" s="60"/>
    </row>
    <row r="153" spans="2:6" s="15" customFormat="1" ht="19.5" customHeight="1">
      <c r="B153" s="62"/>
      <c r="C153" s="53"/>
      <c r="D153" s="62"/>
      <c r="E153" s="14"/>
      <c r="F153" s="14"/>
    </row>
    <row r="154" spans="1:6" s="15" customFormat="1" ht="20.25">
      <c r="A154" s="79" t="s">
        <v>12</v>
      </c>
      <c r="B154" s="79"/>
      <c r="C154" s="53"/>
      <c r="D154" s="62"/>
      <c r="E154" s="14"/>
      <c r="F154" s="14"/>
    </row>
  </sheetData>
  <sheetProtection/>
  <mergeCells count="15">
    <mergeCell ref="A152:B152"/>
    <mergeCell ref="A154:B154"/>
    <mergeCell ref="A149:B149"/>
    <mergeCell ref="A7:F7"/>
    <mergeCell ref="A52:D52"/>
    <mergeCell ref="E150:F150"/>
    <mergeCell ref="E149:F149"/>
    <mergeCell ref="A53:F53"/>
    <mergeCell ref="C150:D150"/>
    <mergeCell ref="A1:F1"/>
    <mergeCell ref="A147:D147"/>
    <mergeCell ref="A131:F131"/>
    <mergeCell ref="A98:D98"/>
    <mergeCell ref="A99:F99"/>
    <mergeCell ref="A130:D130"/>
  </mergeCells>
  <printOptions/>
  <pageMargins left="0.7480314960629921" right="0.1968503937007874" top="0.3937007874015748" bottom="0.3937007874015748" header="0.5118110236220472" footer="0.5118110236220472"/>
  <pageSetup fitToHeight="0" fitToWidth="1" horizontalDpi="600" verticalDpi="600" orientation="landscape" paperSize="8" scale="56" r:id="rId2"/>
  <headerFooter alignWithMargins="0">
    <oddFooter>&amp;C&amp;P / &amp;N&amp;R&amp;"Times New Roman,Normálne"&amp;8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hajekova</dc:creator>
  <cp:keywords/>
  <dc:description/>
  <cp:lastModifiedBy>Tekulová Denisa</cp:lastModifiedBy>
  <cp:lastPrinted>2014-03-20T14:36:28Z</cp:lastPrinted>
  <dcterms:created xsi:type="dcterms:W3CDTF">2005-07-11T11:30:14Z</dcterms:created>
  <dcterms:modified xsi:type="dcterms:W3CDTF">2014-06-12T04:16:10Z</dcterms:modified>
  <cp:category/>
  <cp:version/>
  <cp:contentType/>
  <cp:contentStatus/>
</cp:coreProperties>
</file>